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лан" sheetId="1" r:id="rId1"/>
  </sheets>
  <definedNames>
    <definedName name="Excel_BuiltIn__FilterDatabase" localSheetId="0">'План'!$A$3:$U$78</definedName>
  </definedNames>
  <calcPr fullCalcOnLoad="1"/>
</workbook>
</file>

<file path=xl/sharedStrings.xml><?xml version="1.0" encoding="utf-8"?>
<sst xmlns="http://schemas.openxmlformats.org/spreadsheetml/2006/main" count="172" uniqueCount="155">
  <si>
    <t>Экзамены</t>
  </si>
  <si>
    <t>Зачеты</t>
  </si>
  <si>
    <t>Дифференцированные зачеты</t>
  </si>
  <si>
    <t>1 курс</t>
  </si>
  <si>
    <t>2 курс</t>
  </si>
  <si>
    <t>3 курс</t>
  </si>
  <si>
    <t>Всего</t>
  </si>
  <si>
    <t>1 сем.</t>
  </si>
  <si>
    <t>2 сем.</t>
  </si>
  <si>
    <t>Итого за I курс</t>
  </si>
  <si>
    <t>3 сем.</t>
  </si>
  <si>
    <t>4 сем.</t>
  </si>
  <si>
    <t>Итого за II курс</t>
  </si>
  <si>
    <t>5 сем.</t>
  </si>
  <si>
    <t>6 сем.</t>
  </si>
  <si>
    <t>Итого за III курс</t>
  </si>
  <si>
    <t>курсовых работ</t>
  </si>
  <si>
    <t>нед.</t>
  </si>
  <si>
    <t>Общеобразовательные дисциплины</t>
  </si>
  <si>
    <t>ОУД.00</t>
  </si>
  <si>
    <t>Базовые учебные дисциплины</t>
  </si>
  <si>
    <t>ОУД.01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</si>
  <si>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</si>
  <si>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</si>
  <si>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</si>
  <si>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</si>
  <si>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</si>
  <si>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</si>
  <si>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</si>
  <si>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ОУД.11</t>
  </si>
  <si>
    <t>ОУД.14</t>
  </si>
  <si>
    <t>Профильные учебные дисциплины</t>
  </si>
  <si>
    <t>ОУД.03</t>
  </si>
  <si>
    <t>Математика</t>
  </si>
  <si>
    <t>ОУД.07</t>
  </si>
  <si>
    <t>Информатика и ИКТ</t>
  </si>
  <si>
    <t>ОУД.12</t>
  </si>
  <si>
    <t xml:space="preserve">Экономика  </t>
  </si>
  <si>
    <t>ОУД.13</t>
  </si>
  <si>
    <t xml:space="preserve">Право 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</si>
  <si>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</si>
  <si>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</si>
  <si>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</si>
  <si>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</si>
  <si>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</si>
  <si>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</si>
  <si>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</si>
  <si>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</si>
  <si>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</si>
  <si>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Информационные технологии в профессиональной деятельности</t>
  </si>
  <si>
    <t>П.00</t>
  </si>
  <si>
    <t>ОП.00</t>
  </si>
  <si>
    <t>Общепрофессиональные дисциплины</t>
  </si>
  <si>
    <t>ОП.01.</t>
  </si>
  <si>
    <t>Экономика организации</t>
  </si>
  <si>
    <t>ОП.02.</t>
  </si>
  <si>
    <t>Статистика</t>
  </si>
  <si>
    <t>ОП.03.</t>
  </si>
  <si>
    <t>Менеджмент (по отраслям)</t>
  </si>
  <si>
    <t>ОП.04.</t>
  </si>
  <si>
    <t>ОП.05.</t>
  </si>
  <si>
    <t>Правовое обеспечение профессиональной деятельности</t>
  </si>
  <si>
    <t>ОП.06.</t>
  </si>
  <si>
    <t>Логистика</t>
  </si>
  <si>
    <t>ОП.07.</t>
  </si>
  <si>
    <t>Бухгалтерский учет</t>
  </si>
  <si>
    <t>ОП.08.</t>
  </si>
  <si>
    <t>Стандартизация, метрология и подтверждение соответствия</t>
  </si>
  <si>
    <t>ОП.09.</t>
  </si>
  <si>
    <t>Безопасность жизнедеятельности</t>
  </si>
  <si>
    <t>Вариативная часть учебного цикла</t>
  </si>
  <si>
    <t>ПМ.00</t>
  </si>
  <si>
    <t>Профессиональные модули</t>
  </si>
  <si>
    <t>ПМ.01</t>
  </si>
  <si>
    <t>Организация и управление торгово-сбытовой деятельности</t>
  </si>
  <si>
    <t>МДК.01.01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</si>
  <si>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</si>
  <si>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</si>
  <si>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</si>
  <si>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</si>
  <si>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</si>
  <si>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</si>
  <si>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</si>
  <si>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</si>
  <si>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</si>
  <si>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</si>
  <si>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Организация и проведение экономической и маркетинговой деятельности</t>
  </si>
  <si>
    <t>МДК.02.01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</si>
  <si>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</si>
  <si>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</si>
  <si>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</si>
  <si>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</si>
  <si>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</si>
  <si>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УП.02</t>
  </si>
  <si>
    <t>ПП.02</t>
  </si>
  <si>
    <t>ПМ.03</t>
  </si>
  <si>
    <t>Управление ассортиментом, оценка качества и обеспечение сохраняемости товаров</t>
  </si>
  <si>
    <t>МДК.03.01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</si>
  <si>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</si>
  <si>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</si>
  <si>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</si>
  <si>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УП.03</t>
  </si>
  <si>
    <t>ПП.03</t>
  </si>
  <si>
    <t>ПМ.04</t>
  </si>
  <si>
    <t>Выполнение работ по  одной или нескольким профессиям рабочих, должностям служащих</t>
  </si>
  <si>
    <t>МДК.04.01</t>
  </si>
  <si>
    <t>Эксплуатации контрольно-кассовой техники</t>
  </si>
  <si>
    <t>УП.04</t>
  </si>
  <si>
    <t>ПП.04</t>
  </si>
  <si>
    <t>всего</t>
  </si>
  <si>
    <t>ПДП</t>
  </si>
  <si>
    <t>Преддипломная практика</t>
  </si>
  <si>
    <t>4 нед</t>
  </si>
  <si>
    <t>ГИА.00</t>
  </si>
  <si>
    <t>Государственная (итоговая) аттестация</t>
  </si>
  <si>
    <t>6 нед</t>
  </si>
  <si>
    <t xml:space="preserve">1. Программа базовой подготовки </t>
  </si>
  <si>
    <t>План учебного процесса  специальность 38.02.04  Коммерция (по отраслям), базовый уровень подготовки</t>
  </si>
  <si>
    <t>Профессиональные компьютерные программы</t>
  </si>
  <si>
    <t>ОП.10</t>
  </si>
  <si>
    <t xml:space="preserve">Обществознание  </t>
  </si>
  <si>
    <t>Естествознание</t>
  </si>
  <si>
    <t>Перечень видов учебной деятельности</t>
  </si>
  <si>
    <t>Объем образовательной программы</t>
  </si>
  <si>
    <t>код</t>
  </si>
  <si>
    <t xml:space="preserve">Наименование </t>
  </si>
  <si>
    <t>в т.ч.лаб.и практ. занятий</t>
  </si>
  <si>
    <t>в том числе</t>
  </si>
  <si>
    <t>всего занятий</t>
  </si>
  <si>
    <t>4 п/п</t>
  </si>
  <si>
    <t>17/4уп</t>
  </si>
  <si>
    <t>2п/п</t>
  </si>
  <si>
    <t>Дисциплин и МДК</t>
  </si>
  <si>
    <t>Учебной практики</t>
  </si>
  <si>
    <t>Производственной  практики</t>
  </si>
  <si>
    <t>Экзаменов</t>
  </si>
  <si>
    <t>Дифференц. зачётов</t>
  </si>
  <si>
    <t>Зачётов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</si>
  <si>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</si>
  <si>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</si>
  <si>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>Профессиональный учебный цикл</t>
  </si>
  <si>
    <t>1.1 Выпускная квалификационная работа (Выполнение дипломной работы) с 20.05 по 14.06 (всего 4 нед.)</t>
  </si>
  <si>
    <t>Защита дипломной работы с  15.06 по 28.06 (всего 2 нед.)</t>
  </si>
  <si>
    <t>Консультации для обучающихся из расчета 4 часа 
на одного обучающегося на каждый учебный год</t>
  </si>
  <si>
    <t>Математика: алгебра, начала математического анализа, геометрия</t>
  </si>
  <si>
    <t>Докуметационное обеспечение управления</t>
  </si>
  <si>
    <t>Основы безопасности жизнедеятельности</t>
  </si>
  <si>
    <t>ОУД.15</t>
  </si>
  <si>
    <t>Астрономия</t>
  </si>
  <si>
    <t>Формы промежуточной аттестации (по семестрам)</t>
  </si>
  <si>
    <t>самостоятельная  работа</t>
  </si>
  <si>
    <t>Нагрузка во взаимодействиии с преподавателем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</si>
  <si>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</si>
  <si>
    <t xml:space="preserve">Русский язык </t>
  </si>
  <si>
    <t>Литература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</si>
</sst>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/>
    </border>
    <border>
      <left>
        <color indexed="63"/>
      </left>
      <right style="medium">
        <color indexed="8"/>
      </right>
      <top style="medium"/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>
        <color indexed="8"/>
      </left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53" applyNumberFormat="1" applyFont="1" applyFill="1" applyBorder="1" applyAlignment="1">
      <alignment horizontal="center" vertical="center"/>
      <protection/>
    </xf>
    <xf numFmtId="1" fontId="9" fillId="33" borderId="17" xfId="53" applyNumberFormat="1" applyFont="1" applyFill="1" applyBorder="1" applyAlignment="1">
      <alignment horizontal="center" vertical="center"/>
      <protection/>
    </xf>
    <xf numFmtId="1" fontId="9" fillId="33" borderId="18" xfId="53" applyNumberFormat="1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1" fontId="9" fillId="33" borderId="19" xfId="53" applyNumberFormat="1" applyFont="1" applyFill="1" applyBorder="1" applyAlignment="1">
      <alignment horizontal="center" vertical="center"/>
      <protection/>
    </xf>
    <xf numFmtId="1" fontId="9" fillId="33" borderId="20" xfId="53" applyNumberFormat="1" applyFont="1" applyFill="1" applyBorder="1" applyAlignment="1">
      <alignment horizontal="center" vertical="center"/>
      <protection/>
    </xf>
    <xf numFmtId="1" fontId="9" fillId="33" borderId="21" xfId="53" applyNumberFormat="1" applyFont="1" applyFill="1" applyBorder="1" applyAlignment="1">
      <alignment horizontal="center" vertical="center"/>
      <protection/>
    </xf>
    <xf numFmtId="1" fontId="6" fillId="33" borderId="22" xfId="53" applyNumberFormat="1" applyFont="1" applyFill="1" applyBorder="1" applyAlignment="1">
      <alignment horizontal="center" vertical="center"/>
      <protection/>
    </xf>
    <xf numFmtId="1" fontId="6" fillId="33" borderId="23" xfId="53" applyNumberFormat="1" applyFont="1" applyFill="1" applyBorder="1" applyAlignment="1">
      <alignment horizontal="center" vertical="center"/>
      <protection/>
    </xf>
    <xf numFmtId="1" fontId="9" fillId="33" borderId="24" xfId="53" applyNumberFormat="1" applyFont="1" applyFill="1" applyBorder="1" applyAlignment="1">
      <alignment horizontal="center" vertical="center"/>
      <protection/>
    </xf>
    <xf numFmtId="1" fontId="9" fillId="33" borderId="25" xfId="53" applyNumberFormat="1" applyFont="1" applyFill="1" applyBorder="1" applyAlignment="1">
      <alignment horizontal="center" vertical="center"/>
      <protection/>
    </xf>
    <xf numFmtId="1" fontId="9" fillId="33" borderId="26" xfId="53" applyNumberFormat="1" applyFont="1" applyFill="1" applyBorder="1" applyAlignment="1">
      <alignment horizontal="center" vertical="center"/>
      <protection/>
    </xf>
    <xf numFmtId="1" fontId="9" fillId="33" borderId="27" xfId="53" applyNumberFormat="1" applyFont="1" applyFill="1" applyBorder="1" applyAlignment="1">
      <alignment horizontal="center" vertical="center"/>
      <protection/>
    </xf>
    <xf numFmtId="1" fontId="9" fillId="33" borderId="28" xfId="53" applyNumberFormat="1" applyFont="1" applyFill="1" applyBorder="1" applyAlignment="1">
      <alignment horizontal="center" vertical="center"/>
      <protection/>
    </xf>
    <xf numFmtId="1" fontId="9" fillId="33" borderId="29" xfId="53" applyNumberFormat="1" applyFont="1" applyFill="1" applyBorder="1" applyAlignment="1">
      <alignment horizontal="center" vertical="center"/>
      <protection/>
    </xf>
    <xf numFmtId="1" fontId="9" fillId="33" borderId="22" xfId="53" applyNumberFormat="1" applyFont="1" applyFill="1" applyBorder="1" applyAlignment="1">
      <alignment horizontal="center" vertical="center"/>
      <protection/>
    </xf>
    <xf numFmtId="1" fontId="9" fillId="33" borderId="30" xfId="53" applyNumberFormat="1" applyFont="1" applyFill="1" applyBorder="1" applyAlignment="1">
      <alignment horizontal="center" vertical="center"/>
      <protection/>
    </xf>
    <xf numFmtId="1" fontId="9" fillId="34" borderId="19" xfId="53" applyNumberFormat="1" applyFont="1" applyFill="1" applyBorder="1" applyAlignment="1">
      <alignment horizontal="center" vertical="center"/>
      <protection/>
    </xf>
    <xf numFmtId="1" fontId="9" fillId="34" borderId="27" xfId="53" applyNumberFormat="1" applyFont="1" applyFill="1" applyBorder="1" applyAlignment="1">
      <alignment horizontal="center" vertical="center"/>
      <protection/>
    </xf>
    <xf numFmtId="1" fontId="9" fillId="34" borderId="29" xfId="53" applyNumberFormat="1" applyFont="1" applyFill="1" applyBorder="1" applyAlignment="1">
      <alignment horizontal="center" vertical="center"/>
      <protection/>
    </xf>
    <xf numFmtId="1" fontId="9" fillId="33" borderId="31" xfId="53" applyNumberFormat="1" applyFont="1" applyFill="1" applyBorder="1" applyAlignment="1">
      <alignment horizontal="center" vertical="center"/>
      <protection/>
    </xf>
    <xf numFmtId="1" fontId="9" fillId="33" borderId="11" xfId="53" applyNumberFormat="1" applyFont="1" applyFill="1" applyBorder="1" applyAlignment="1">
      <alignment horizontal="center" vertical="center"/>
      <protection/>
    </xf>
    <xf numFmtId="1" fontId="9" fillId="34" borderId="32" xfId="53" applyNumberFormat="1" applyFont="1" applyFill="1" applyBorder="1" applyAlignment="1">
      <alignment horizontal="center" vertical="center"/>
      <protection/>
    </xf>
    <xf numFmtId="1" fontId="9" fillId="33" borderId="33" xfId="53" applyNumberFormat="1" applyFont="1" applyFill="1" applyBorder="1" applyAlignment="1">
      <alignment horizontal="center" vertical="center"/>
      <protection/>
    </xf>
    <xf numFmtId="1" fontId="6" fillId="33" borderId="34" xfId="53" applyNumberFormat="1" applyFont="1" applyFill="1" applyBorder="1" applyAlignment="1">
      <alignment horizontal="center" vertical="center"/>
      <protection/>
    </xf>
    <xf numFmtId="1" fontId="9" fillId="33" borderId="35" xfId="53" applyNumberFormat="1" applyFont="1" applyFill="1" applyBorder="1" applyAlignment="1">
      <alignment horizontal="center" vertical="center"/>
      <protection/>
    </xf>
    <xf numFmtId="1" fontId="6" fillId="33" borderId="36" xfId="53" applyNumberFormat="1" applyFont="1" applyFill="1" applyBorder="1" applyAlignment="1">
      <alignment horizontal="center" vertical="center"/>
      <protection/>
    </xf>
    <xf numFmtId="1" fontId="6" fillId="33" borderId="37" xfId="53" applyNumberFormat="1" applyFont="1" applyFill="1" applyBorder="1" applyAlignment="1">
      <alignment horizontal="center" vertical="center"/>
      <protection/>
    </xf>
    <xf numFmtId="1" fontId="9" fillId="33" borderId="13" xfId="53" applyNumberFormat="1" applyFont="1" applyFill="1" applyBorder="1" applyAlignment="1">
      <alignment horizontal="center" vertical="center"/>
      <protection/>
    </xf>
    <xf numFmtId="1" fontId="9" fillId="33" borderId="38" xfId="53" applyNumberFormat="1" applyFont="1" applyFill="1" applyBorder="1" applyAlignment="1">
      <alignment horizontal="center" vertical="center"/>
      <protection/>
    </xf>
    <xf numFmtId="1" fontId="4" fillId="0" borderId="0" xfId="0" applyNumberFormat="1" applyFont="1" applyAlignment="1">
      <alignment/>
    </xf>
    <xf numFmtId="1" fontId="3" fillId="0" borderId="0" xfId="53" applyNumberFormat="1" applyFont="1">
      <alignment/>
      <protection/>
    </xf>
    <xf numFmtId="1" fontId="0" fillId="0" borderId="0" xfId="53" applyNumberFormat="1" applyFont="1">
      <alignment/>
      <protection/>
    </xf>
    <xf numFmtId="1" fontId="5" fillId="0" borderId="0" xfId="53" applyNumberFormat="1" applyFont="1">
      <alignment/>
      <protection/>
    </xf>
    <xf numFmtId="1" fontId="6" fillId="0" borderId="0" xfId="53" applyNumberFormat="1" applyFont="1" applyBorder="1" applyAlignment="1">
      <alignment horizontal="left"/>
      <protection/>
    </xf>
    <xf numFmtId="1" fontId="7" fillId="0" borderId="0" xfId="53" applyNumberFormat="1" applyFont="1" applyBorder="1" applyAlignment="1">
      <alignment horizontal="left"/>
      <protection/>
    </xf>
    <xf numFmtId="1" fontId="8" fillId="0" borderId="0" xfId="53" applyNumberFormat="1" applyFont="1">
      <alignment/>
      <protection/>
    </xf>
    <xf numFmtId="1" fontId="9" fillId="33" borderId="39" xfId="0" applyNumberFormat="1" applyFont="1" applyFill="1" applyBorder="1" applyAlignment="1">
      <alignment horizontal="center" vertical="center" wrapText="1"/>
    </xf>
    <xf numFmtId="1" fontId="9" fillId="33" borderId="40" xfId="0" applyNumberFormat="1" applyFont="1" applyFill="1" applyBorder="1" applyAlignment="1">
      <alignment horizontal="center" vertical="center" wrapText="1"/>
    </xf>
    <xf numFmtId="1" fontId="0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Font="1" applyAlignment="1">
      <alignment horizontal="center"/>
      <protection/>
    </xf>
    <xf numFmtId="1" fontId="9" fillId="33" borderId="0" xfId="0" applyNumberFormat="1" applyFont="1" applyFill="1" applyBorder="1" applyAlignment="1">
      <alignment horizontal="center" vertical="center" wrapText="1"/>
    </xf>
    <xf numFmtId="1" fontId="9" fillId="33" borderId="41" xfId="0" applyNumberFormat="1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left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left" vertical="center"/>
    </xf>
    <xf numFmtId="1" fontId="9" fillId="0" borderId="12" xfId="0" applyNumberFormat="1" applyFont="1" applyBorder="1" applyAlignment="1">
      <alignment horizontal="left" vertical="center"/>
    </xf>
    <xf numFmtId="1" fontId="9" fillId="0" borderId="43" xfId="0" applyNumberFormat="1" applyFont="1" applyBorder="1" applyAlignment="1">
      <alignment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44" xfId="0" applyNumberFormat="1" applyFont="1" applyBorder="1" applyAlignment="1">
      <alignment horizontal="center" vertical="center" wrapText="1"/>
    </xf>
    <xf numFmtId="1" fontId="9" fillId="0" borderId="45" xfId="0" applyNumberFormat="1" applyFont="1" applyBorder="1" applyAlignment="1">
      <alignment horizontal="center" vertical="center" wrapText="1"/>
    </xf>
    <xf numFmtId="1" fontId="9" fillId="33" borderId="46" xfId="0" applyNumberFormat="1" applyFont="1" applyFill="1" applyBorder="1" applyAlignment="1">
      <alignment horizontal="center" vertical="center" wrapText="1"/>
    </xf>
    <xf numFmtId="1" fontId="9" fillId="33" borderId="35" xfId="0" applyNumberFormat="1" applyFont="1" applyFill="1" applyBorder="1" applyAlignment="1">
      <alignment horizontal="center" vertical="center" wrapText="1"/>
    </xf>
    <xf numFmtId="1" fontId="9" fillId="33" borderId="33" xfId="0" applyNumberFormat="1" applyFont="1" applyFill="1" applyBorder="1" applyAlignment="1">
      <alignment horizontal="center" vertical="center" wrapText="1"/>
    </xf>
    <xf numFmtId="1" fontId="9" fillId="33" borderId="34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left" vertical="center"/>
    </xf>
    <xf numFmtId="1" fontId="9" fillId="0" borderId="47" xfId="0" applyNumberFormat="1" applyFont="1" applyBorder="1" applyAlignment="1">
      <alignment horizontal="center" vertical="center" wrapText="1"/>
    </xf>
    <xf numFmtId="1" fontId="9" fillId="0" borderId="39" xfId="0" applyNumberFormat="1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 wrapText="1"/>
    </xf>
    <xf numFmtId="1" fontId="9" fillId="33" borderId="48" xfId="0" applyNumberFormat="1" applyFont="1" applyFill="1" applyBorder="1" applyAlignment="1">
      <alignment horizontal="center" vertical="center" wrapText="1"/>
    </xf>
    <xf numFmtId="1" fontId="6" fillId="33" borderId="49" xfId="0" applyNumberFormat="1" applyFont="1" applyFill="1" applyBorder="1" applyAlignment="1">
      <alignment horizontal="center" vertical="center" wrapText="1"/>
    </xf>
    <xf numFmtId="1" fontId="6" fillId="33" borderId="50" xfId="0" applyNumberFormat="1" applyFont="1" applyFill="1" applyBorder="1" applyAlignment="1">
      <alignment horizontal="center" vertical="center" wrapText="1"/>
    </xf>
    <xf numFmtId="1" fontId="6" fillId="33" borderId="42" xfId="0" applyNumberFormat="1" applyFont="1" applyFill="1" applyBorder="1" applyAlignment="1">
      <alignment vertical="center" wrapText="1"/>
    </xf>
    <xf numFmtId="1" fontId="9" fillId="33" borderId="44" xfId="0" applyNumberFormat="1" applyFont="1" applyFill="1" applyBorder="1" applyAlignment="1">
      <alignment horizontal="center" vertical="center" wrapText="1"/>
    </xf>
    <xf numFmtId="1" fontId="9" fillId="33" borderId="45" xfId="0" applyNumberFormat="1" applyFont="1" applyFill="1" applyBorder="1" applyAlignment="1">
      <alignment horizontal="center"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1" fontId="6" fillId="33" borderId="40" xfId="0" applyNumberFormat="1" applyFont="1" applyFill="1" applyBorder="1" applyAlignment="1">
      <alignment horizontal="center" vertical="center" wrapText="1"/>
    </xf>
    <xf numFmtId="1" fontId="6" fillId="33" borderId="51" xfId="0" applyNumberFormat="1" applyFont="1" applyFill="1" applyBorder="1" applyAlignment="1">
      <alignment horizontal="center" vertical="center" wrapText="1"/>
    </xf>
    <xf numFmtId="1" fontId="6" fillId="33" borderId="52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1" fontId="9" fillId="0" borderId="54" xfId="0" applyNumberFormat="1" applyFont="1" applyBorder="1" applyAlignment="1">
      <alignment horizontal="center" vertical="center" wrapText="1"/>
    </xf>
    <xf numFmtId="1" fontId="8" fillId="0" borderId="0" xfId="53" applyNumberFormat="1" applyFont="1" applyAlignment="1">
      <alignment horizontal="left" vertical="center" wrapText="1"/>
      <protection/>
    </xf>
    <xf numFmtId="1" fontId="9" fillId="33" borderId="14" xfId="53" applyNumberFormat="1" applyFont="1" applyFill="1" applyBorder="1" applyAlignment="1">
      <alignment horizontal="center" vertical="center"/>
      <protection/>
    </xf>
    <xf numFmtId="1" fontId="9" fillId="33" borderId="15" xfId="53" applyNumberFormat="1" applyFont="1" applyFill="1" applyBorder="1" applyAlignment="1">
      <alignment horizontal="center" vertical="center"/>
      <protection/>
    </xf>
    <xf numFmtId="1" fontId="6" fillId="33" borderId="23" xfId="53" applyNumberFormat="1" applyFont="1" applyFill="1" applyBorder="1" applyAlignment="1">
      <alignment horizontal="left" vertical="center" wrapText="1"/>
      <protection/>
    </xf>
    <xf numFmtId="1" fontId="9" fillId="33" borderId="13" xfId="53" applyNumberFormat="1" applyFont="1" applyFill="1" applyBorder="1" applyAlignment="1">
      <alignment horizontal="center" vertical="center" wrapText="1"/>
      <protection/>
    </xf>
    <xf numFmtId="1" fontId="9" fillId="33" borderId="14" xfId="53" applyNumberFormat="1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left" vertical="center"/>
      <protection/>
    </xf>
    <xf numFmtId="1" fontId="9" fillId="33" borderId="44" xfId="53" applyNumberFormat="1" applyFont="1" applyFill="1" applyBorder="1" applyAlignment="1">
      <alignment horizontal="center" vertical="center"/>
      <protection/>
    </xf>
    <xf numFmtId="1" fontId="9" fillId="33" borderId="34" xfId="53" applyNumberFormat="1" applyFont="1" applyFill="1" applyBorder="1" applyAlignment="1">
      <alignment horizontal="center" vertical="center"/>
      <protection/>
    </xf>
    <xf numFmtId="1" fontId="9" fillId="33" borderId="27" xfId="53" applyNumberFormat="1" applyFont="1" applyFill="1" applyBorder="1" applyAlignment="1">
      <alignment horizontal="left" vertical="center"/>
      <protection/>
    </xf>
    <xf numFmtId="1" fontId="9" fillId="33" borderId="39" xfId="53" applyNumberFormat="1" applyFont="1" applyFill="1" applyBorder="1" applyAlignment="1">
      <alignment horizontal="center" vertical="center"/>
      <protection/>
    </xf>
    <xf numFmtId="1" fontId="9" fillId="33" borderId="40" xfId="53" applyNumberFormat="1" applyFont="1" applyFill="1" applyBorder="1" applyAlignment="1">
      <alignment horizontal="center" vertical="center"/>
      <protection/>
    </xf>
    <xf numFmtId="1" fontId="9" fillId="33" borderId="36" xfId="53" applyNumberFormat="1" applyFont="1" applyFill="1" applyBorder="1" applyAlignment="1">
      <alignment horizontal="center" vertical="center"/>
      <protection/>
    </xf>
    <xf numFmtId="1" fontId="9" fillId="33" borderId="29" xfId="53" applyNumberFormat="1" applyFont="1" applyFill="1" applyBorder="1" applyAlignment="1">
      <alignment horizontal="left" vertical="center"/>
      <protection/>
    </xf>
    <xf numFmtId="1" fontId="9" fillId="33" borderId="51" xfId="53" applyNumberFormat="1" applyFont="1" applyFill="1" applyBorder="1" applyAlignment="1">
      <alignment horizontal="center" vertical="center"/>
      <protection/>
    </xf>
    <xf numFmtId="1" fontId="9" fillId="33" borderId="52" xfId="53" applyNumberFormat="1" applyFont="1" applyFill="1" applyBorder="1" applyAlignment="1">
      <alignment horizontal="center" vertical="center"/>
      <protection/>
    </xf>
    <xf numFmtId="1" fontId="9" fillId="33" borderId="55" xfId="53" applyNumberFormat="1" applyFont="1" applyFill="1" applyBorder="1" applyAlignment="1">
      <alignment horizontal="center" vertical="center"/>
      <protection/>
    </xf>
    <xf numFmtId="1" fontId="8" fillId="0" borderId="0" xfId="53" applyNumberFormat="1" applyFont="1" applyAlignment="1">
      <alignment horizontal="center" vertical="center" wrapText="1"/>
      <protection/>
    </xf>
    <xf numFmtId="1" fontId="9" fillId="33" borderId="45" xfId="53" applyNumberFormat="1" applyFont="1" applyFill="1" applyBorder="1" applyAlignment="1">
      <alignment horizontal="center" vertical="center"/>
      <protection/>
    </xf>
    <xf numFmtId="1" fontId="9" fillId="33" borderId="46" xfId="53" applyNumberFormat="1" applyFont="1" applyFill="1" applyBorder="1" applyAlignment="1">
      <alignment horizontal="center" vertical="center"/>
      <protection/>
    </xf>
    <xf numFmtId="1" fontId="9" fillId="33" borderId="50" xfId="53" applyNumberFormat="1" applyFont="1" applyFill="1" applyBorder="1" applyAlignment="1">
      <alignment horizontal="center" vertical="center"/>
      <protection/>
    </xf>
    <xf numFmtId="1" fontId="9" fillId="33" borderId="37" xfId="53" applyNumberFormat="1" applyFont="1" applyFill="1" applyBorder="1" applyAlignment="1">
      <alignment horizontal="center" vertical="center"/>
      <protection/>
    </xf>
    <xf numFmtId="1" fontId="9" fillId="33" borderId="49" xfId="53" applyNumberFormat="1" applyFont="1" applyFill="1" applyBorder="1" applyAlignment="1">
      <alignment horizontal="center" vertical="center"/>
      <protection/>
    </xf>
    <xf numFmtId="1" fontId="9" fillId="33" borderId="43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Alignment="1">
      <alignment horizontal="left" vertical="center" wrapText="1"/>
      <protection/>
    </xf>
    <xf numFmtId="1" fontId="9" fillId="0" borderId="34" xfId="53" applyNumberFormat="1" applyFont="1" applyBorder="1" applyAlignment="1">
      <alignment horizontal="center" vertical="center"/>
      <protection/>
    </xf>
    <xf numFmtId="1" fontId="3" fillId="33" borderId="36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Alignment="1">
      <alignment vertical="center"/>
      <protection/>
    </xf>
    <xf numFmtId="1" fontId="3" fillId="33" borderId="39" xfId="53" applyNumberFormat="1" applyFont="1" applyFill="1" applyBorder="1" applyAlignment="1">
      <alignment horizontal="center" vertical="center"/>
      <protection/>
    </xf>
    <xf numFmtId="1" fontId="9" fillId="33" borderId="23" xfId="53" applyNumberFormat="1" applyFont="1" applyFill="1" applyBorder="1" applyAlignment="1">
      <alignment horizontal="left" vertical="center"/>
      <protection/>
    </xf>
    <xf numFmtId="1" fontId="9" fillId="0" borderId="15" xfId="53" applyNumberFormat="1" applyFont="1" applyBorder="1" applyAlignment="1">
      <alignment horizontal="center" vertical="center"/>
      <protection/>
    </xf>
    <xf numFmtId="1" fontId="9" fillId="33" borderId="46" xfId="53" applyNumberFormat="1" applyFont="1" applyFill="1" applyBorder="1" applyAlignment="1">
      <alignment horizontal="center" vertical="center" wrapText="1"/>
      <protection/>
    </xf>
    <xf numFmtId="1" fontId="9" fillId="33" borderId="39" xfId="53" applyNumberFormat="1" applyFont="1" applyFill="1" applyBorder="1" applyAlignment="1">
      <alignment horizontal="center" vertical="center" wrapText="1"/>
      <protection/>
    </xf>
    <xf numFmtId="1" fontId="0" fillId="0" borderId="0" xfId="53" applyNumberFormat="1" applyFont="1" applyAlignment="1">
      <alignment wrapText="1"/>
      <protection/>
    </xf>
    <xf numFmtId="1" fontId="6" fillId="33" borderId="56" xfId="53" applyNumberFormat="1" applyFont="1" applyFill="1" applyBorder="1" applyAlignment="1">
      <alignment horizontal="left" vertical="center" wrapText="1"/>
      <protection/>
    </xf>
    <xf numFmtId="1" fontId="6" fillId="33" borderId="13" xfId="53" applyNumberFormat="1" applyFont="1" applyFill="1" applyBorder="1" applyAlignment="1">
      <alignment horizontal="center" vertical="center"/>
      <protection/>
    </xf>
    <xf numFmtId="1" fontId="6" fillId="33" borderId="14" xfId="53" applyNumberFormat="1" applyFont="1" applyFill="1" applyBorder="1" applyAlignment="1">
      <alignment horizontal="center" vertical="center"/>
      <protection/>
    </xf>
    <xf numFmtId="1" fontId="6" fillId="33" borderId="15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>
      <alignment/>
      <protection/>
    </xf>
    <xf numFmtId="1" fontId="9" fillId="33" borderId="12" xfId="53" applyNumberFormat="1" applyFont="1" applyFill="1" applyBorder="1" applyAlignment="1">
      <alignment horizontal="left" vertical="center" wrapText="1"/>
      <protection/>
    </xf>
    <xf numFmtId="1" fontId="9" fillId="0" borderId="33" xfId="53" applyNumberFormat="1" applyFont="1" applyBorder="1" applyAlignment="1">
      <alignment horizontal="center" vertical="center"/>
      <protection/>
    </xf>
    <xf numFmtId="1" fontId="9" fillId="34" borderId="27" xfId="53" applyNumberFormat="1" applyFont="1" applyFill="1" applyBorder="1" applyAlignment="1">
      <alignment horizontal="left" vertical="center"/>
      <protection/>
    </xf>
    <xf numFmtId="1" fontId="9" fillId="34" borderId="39" xfId="53" applyNumberFormat="1" applyFont="1" applyFill="1" applyBorder="1" applyAlignment="1">
      <alignment horizontal="center" vertical="center"/>
      <protection/>
    </xf>
    <xf numFmtId="1" fontId="9" fillId="34" borderId="40" xfId="53" applyNumberFormat="1" applyFont="1" applyFill="1" applyBorder="1" applyAlignment="1">
      <alignment horizontal="center" vertical="center"/>
      <protection/>
    </xf>
    <xf numFmtId="1" fontId="9" fillId="34" borderId="36" xfId="53" applyNumberFormat="1" applyFont="1" applyFill="1" applyBorder="1" applyAlignment="1">
      <alignment horizontal="center" vertical="center"/>
      <protection/>
    </xf>
    <xf numFmtId="1" fontId="9" fillId="34" borderId="29" xfId="53" applyNumberFormat="1" applyFont="1" applyFill="1" applyBorder="1" applyAlignment="1">
      <alignment horizontal="left" vertical="center"/>
      <protection/>
    </xf>
    <xf numFmtId="1" fontId="9" fillId="34" borderId="49" xfId="53" applyNumberFormat="1" applyFont="1" applyFill="1" applyBorder="1" applyAlignment="1">
      <alignment horizontal="center" vertical="center"/>
      <protection/>
    </xf>
    <xf numFmtId="1" fontId="9" fillId="34" borderId="50" xfId="53" applyNumberFormat="1" applyFont="1" applyFill="1" applyBorder="1" applyAlignment="1">
      <alignment horizontal="center" vertical="center"/>
      <protection/>
    </xf>
    <xf numFmtId="1" fontId="9" fillId="34" borderId="37" xfId="53" applyNumberFormat="1" applyFont="1" applyFill="1" applyBorder="1" applyAlignment="1">
      <alignment horizontal="center" vertical="center"/>
      <protection/>
    </xf>
    <xf numFmtId="1" fontId="6" fillId="33" borderId="23" xfId="53" applyNumberFormat="1" applyFont="1" applyFill="1" applyBorder="1" applyAlignment="1">
      <alignment horizontal="left" vertical="center"/>
      <protection/>
    </xf>
    <xf numFmtId="1" fontId="9" fillId="33" borderId="34" xfId="53" applyNumberFormat="1" applyFont="1" applyFill="1" applyBorder="1" applyAlignment="1">
      <alignment horizontal="center" vertical="center" wrapText="1"/>
      <protection/>
    </xf>
    <xf numFmtId="1" fontId="9" fillId="34" borderId="26" xfId="53" applyNumberFormat="1" applyFont="1" applyFill="1" applyBorder="1" applyAlignment="1">
      <alignment horizontal="center" vertical="center"/>
      <protection/>
    </xf>
    <xf numFmtId="1" fontId="9" fillId="33" borderId="11" xfId="53" applyNumberFormat="1" applyFont="1" applyFill="1" applyBorder="1" applyAlignment="1">
      <alignment horizontal="left" vertical="center"/>
      <protection/>
    </xf>
    <xf numFmtId="1" fontId="9" fillId="0" borderId="57" xfId="53" applyNumberFormat="1" applyFont="1" applyBorder="1" applyAlignment="1">
      <alignment horizontal="center" vertical="center"/>
      <protection/>
    </xf>
    <xf numFmtId="1" fontId="9" fillId="34" borderId="32" xfId="53" applyNumberFormat="1" applyFont="1" applyFill="1" applyBorder="1" applyAlignment="1">
      <alignment horizontal="left" vertical="center"/>
      <protection/>
    </xf>
    <xf numFmtId="1" fontId="9" fillId="33" borderId="58" xfId="53" applyNumberFormat="1" applyFont="1" applyFill="1" applyBorder="1" applyAlignment="1">
      <alignment vertical="center"/>
      <protection/>
    </xf>
    <xf numFmtId="1" fontId="13" fillId="0" borderId="0" xfId="53" applyNumberFormat="1" applyFont="1">
      <alignment/>
      <protection/>
    </xf>
    <xf numFmtId="1" fontId="9" fillId="33" borderId="35" xfId="53" applyNumberFormat="1" applyFont="1" applyFill="1" applyBorder="1" applyAlignment="1">
      <alignment vertical="center"/>
      <protection/>
    </xf>
    <xf numFmtId="1" fontId="9" fillId="33" borderId="33" xfId="53" applyNumberFormat="1" applyFont="1" applyFill="1" applyBorder="1">
      <alignment/>
      <protection/>
    </xf>
    <xf numFmtId="1" fontId="9" fillId="33" borderId="59" xfId="53" applyNumberFormat="1" applyFont="1" applyFill="1" applyBorder="1" applyAlignment="1">
      <alignment horizontal="center"/>
      <protection/>
    </xf>
    <xf numFmtId="1" fontId="9" fillId="33" borderId="60" xfId="53" applyNumberFormat="1" applyFont="1" applyFill="1" applyBorder="1">
      <alignment/>
      <protection/>
    </xf>
    <xf numFmtId="1" fontId="9" fillId="33" borderId="59" xfId="53" applyNumberFormat="1" applyFont="1" applyFill="1" applyBorder="1">
      <alignment/>
      <protection/>
    </xf>
    <xf numFmtId="1" fontId="9" fillId="33" borderId="13" xfId="53" applyNumberFormat="1" applyFont="1" applyFill="1" applyBorder="1">
      <alignment/>
      <protection/>
    </xf>
    <xf numFmtId="1" fontId="9" fillId="33" borderId="14" xfId="53" applyNumberFormat="1" applyFont="1" applyFill="1" applyBorder="1">
      <alignment/>
      <protection/>
    </xf>
    <xf numFmtId="1" fontId="9" fillId="33" borderId="15" xfId="53" applyNumberFormat="1" applyFont="1" applyFill="1" applyBorder="1">
      <alignment/>
      <protection/>
    </xf>
    <xf numFmtId="1" fontId="9" fillId="33" borderId="61" xfId="53" applyNumberFormat="1" applyFont="1" applyFill="1" applyBorder="1">
      <alignment/>
      <protection/>
    </xf>
    <xf numFmtId="1" fontId="9" fillId="33" borderId="57" xfId="53" applyNumberFormat="1" applyFont="1" applyFill="1" applyBorder="1">
      <alignment/>
      <protection/>
    </xf>
    <xf numFmtId="1" fontId="9" fillId="0" borderId="17" xfId="0" applyNumberFormat="1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wrapText="1"/>
    </xf>
    <xf numFmtId="1" fontId="9" fillId="33" borderId="33" xfId="53" applyNumberFormat="1" applyFont="1" applyFill="1" applyBorder="1" applyAlignment="1">
      <alignment vertical="center"/>
      <protection/>
    </xf>
    <xf numFmtId="1" fontId="9" fillId="33" borderId="34" xfId="53" applyNumberFormat="1" applyFont="1" applyFill="1" applyBorder="1">
      <alignment/>
      <protection/>
    </xf>
    <xf numFmtId="1" fontId="9" fillId="33" borderId="35" xfId="53" applyNumberFormat="1" applyFont="1" applyFill="1" applyBorder="1">
      <alignment/>
      <protection/>
    </xf>
    <xf numFmtId="1" fontId="9" fillId="33" borderId="35" xfId="53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vertical="top" wrapText="1"/>
    </xf>
    <xf numFmtId="1" fontId="3" fillId="0" borderId="62" xfId="53" applyNumberFormat="1" applyFont="1" applyBorder="1" applyAlignment="1">
      <alignment vertical="center"/>
      <protection/>
    </xf>
    <xf numFmtId="1" fontId="3" fillId="0" borderId="0" xfId="53" applyNumberFormat="1" applyFont="1" applyBorder="1">
      <alignment/>
      <protection/>
    </xf>
    <xf numFmtId="1" fontId="0" fillId="0" borderId="0" xfId="53" applyNumberFormat="1" applyFont="1" applyBorder="1">
      <alignment/>
      <protection/>
    </xf>
    <xf numFmtId="1" fontId="9" fillId="0" borderId="63" xfId="0" applyNumberFormat="1" applyFont="1" applyFill="1" applyBorder="1" applyAlignment="1">
      <alignment vertical="top" wrapText="1"/>
    </xf>
    <xf numFmtId="1" fontId="4" fillId="0" borderId="63" xfId="0" applyNumberFormat="1" applyFont="1" applyFill="1" applyBorder="1" applyAlignment="1">
      <alignment vertical="top" wrapText="1"/>
    </xf>
    <xf numFmtId="1" fontId="3" fillId="0" borderId="0" xfId="53" applyNumberFormat="1" applyFont="1" applyAlignment="1">
      <alignment vertical="center"/>
      <protection/>
    </xf>
    <xf numFmtId="0" fontId="9" fillId="33" borderId="12" xfId="53" applyFont="1" applyFill="1" applyBorder="1" applyAlignment="1">
      <alignment horizontal="left" vertical="center"/>
      <protection/>
    </xf>
    <xf numFmtId="1" fontId="9" fillId="33" borderId="15" xfId="53" applyNumberFormat="1" applyFont="1" applyFill="1" applyBorder="1" applyAlignment="1">
      <alignment horizontal="center" vertical="center" wrapText="1"/>
      <protection/>
    </xf>
    <xf numFmtId="1" fontId="9" fillId="0" borderId="62" xfId="53" applyNumberFormat="1" applyFont="1" applyBorder="1" applyAlignment="1">
      <alignment horizontal="center" vertical="center"/>
      <protection/>
    </xf>
    <xf numFmtId="1" fontId="9" fillId="0" borderId="64" xfId="53" applyNumberFormat="1" applyFont="1" applyBorder="1" applyAlignment="1">
      <alignment horizontal="center" vertical="center"/>
      <protection/>
    </xf>
    <xf numFmtId="0" fontId="15" fillId="0" borderId="6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" fontId="19" fillId="0" borderId="53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1" fontId="19" fillId="0" borderId="66" xfId="0" applyNumberFormat="1" applyFont="1" applyBorder="1" applyAlignment="1">
      <alignment horizontal="center" vertical="center" wrapText="1"/>
    </xf>
    <xf numFmtId="1" fontId="19" fillId="0" borderId="67" xfId="0" applyNumberFormat="1" applyFont="1" applyBorder="1" applyAlignment="1">
      <alignment horizontal="center" vertical="center" wrapText="1"/>
    </xf>
    <xf numFmtId="1" fontId="19" fillId="0" borderId="68" xfId="0" applyNumberFormat="1" applyFont="1" applyBorder="1" applyAlignment="1">
      <alignment horizontal="center" vertical="center" wrapText="1"/>
    </xf>
    <xf numFmtId="1" fontId="9" fillId="33" borderId="36" xfId="53" applyNumberFormat="1" applyFont="1" applyFill="1" applyBorder="1" applyAlignment="1">
      <alignment horizontal="center" vertical="center" wrapText="1"/>
      <protection/>
    </xf>
    <xf numFmtId="1" fontId="9" fillId="35" borderId="36" xfId="53" applyNumberFormat="1" applyFont="1" applyFill="1" applyBorder="1" applyAlignment="1">
      <alignment horizontal="center" vertical="center" wrapText="1"/>
      <protection/>
    </xf>
    <xf numFmtId="1" fontId="9" fillId="35" borderId="37" xfId="53" applyNumberFormat="1" applyFont="1" applyFill="1" applyBorder="1" applyAlignment="1">
      <alignment horizontal="center" vertical="center" wrapText="1"/>
      <protection/>
    </xf>
    <xf numFmtId="1" fontId="9" fillId="0" borderId="69" xfId="0" applyNumberFormat="1" applyFont="1" applyBorder="1" applyAlignment="1">
      <alignment vertical="center" wrapText="1"/>
    </xf>
    <xf numFmtId="1" fontId="9" fillId="0" borderId="63" xfId="0" applyNumberFormat="1" applyFont="1" applyBorder="1" applyAlignment="1">
      <alignment vertical="center" wrapText="1"/>
    </xf>
    <xf numFmtId="1" fontId="6" fillId="33" borderId="10" xfId="53" applyNumberFormat="1" applyFont="1" applyFill="1" applyBorder="1" applyAlignment="1">
      <alignment horizontal="left" vertical="center" wrapText="1"/>
      <protection/>
    </xf>
    <xf numFmtId="1" fontId="9" fillId="33" borderId="70" xfId="53" applyNumberFormat="1" applyFont="1" applyFill="1" applyBorder="1" applyAlignment="1">
      <alignment horizontal="left"/>
      <protection/>
    </xf>
    <xf numFmtId="1" fontId="9" fillId="33" borderId="71" xfId="53" applyNumberFormat="1" applyFont="1" applyFill="1" applyBorder="1" applyAlignment="1">
      <alignment horizontal="left"/>
      <protection/>
    </xf>
    <xf numFmtId="1" fontId="9" fillId="33" borderId="72" xfId="53" applyNumberFormat="1" applyFont="1" applyFill="1" applyBorder="1" applyAlignment="1">
      <alignment horizontal="left"/>
      <protection/>
    </xf>
    <xf numFmtId="1" fontId="9" fillId="33" borderId="71" xfId="53" applyNumberFormat="1" applyFont="1" applyFill="1" applyBorder="1" applyAlignment="1">
      <alignment horizontal="left" wrapText="1"/>
      <protection/>
    </xf>
    <xf numFmtId="1" fontId="9" fillId="33" borderId="71" xfId="53" applyNumberFormat="1" applyFont="1" applyFill="1" applyBorder="1" applyAlignment="1">
      <alignment horizontal="left" vertical="center" wrapText="1"/>
      <protection/>
    </xf>
    <xf numFmtId="1" fontId="9" fillId="33" borderId="72" xfId="53" applyNumberFormat="1" applyFont="1" applyFill="1" applyBorder="1" applyAlignment="1">
      <alignment horizontal="left" wrapText="1"/>
      <protection/>
    </xf>
    <xf numFmtId="1" fontId="6" fillId="33" borderId="10" xfId="53" applyNumberFormat="1" applyFont="1" applyFill="1" applyBorder="1" applyAlignment="1">
      <alignment horizontal="left" wrapText="1"/>
      <protection/>
    </xf>
    <xf numFmtId="1" fontId="6" fillId="33" borderId="73" xfId="53" applyNumberFormat="1" applyFont="1" applyFill="1" applyBorder="1" applyAlignment="1">
      <alignment horizontal="left" vertical="center" wrapText="1"/>
      <protection/>
    </xf>
    <xf numFmtId="1" fontId="9" fillId="33" borderId="70" xfId="53" applyNumberFormat="1" applyFont="1" applyFill="1" applyBorder="1" applyAlignment="1">
      <alignment horizontal="left" wrapText="1"/>
      <protection/>
    </xf>
    <xf numFmtId="1" fontId="9" fillId="34" borderId="71" xfId="53" applyNumberFormat="1" applyFont="1" applyFill="1" applyBorder="1" applyAlignment="1">
      <alignment horizontal="left" wrapText="1"/>
      <protection/>
    </xf>
    <xf numFmtId="1" fontId="9" fillId="34" borderId="72" xfId="53" applyNumberFormat="1" applyFont="1" applyFill="1" applyBorder="1" applyAlignment="1">
      <alignment horizontal="left" wrapText="1"/>
      <protection/>
    </xf>
    <xf numFmtId="1" fontId="9" fillId="33" borderId="64" xfId="53" applyNumberFormat="1" applyFont="1" applyFill="1" applyBorder="1" applyAlignment="1">
      <alignment horizontal="left" wrapText="1"/>
      <protection/>
    </xf>
    <xf numFmtId="1" fontId="9" fillId="34" borderId="58" xfId="53" applyNumberFormat="1" applyFont="1" applyFill="1" applyBorder="1" applyAlignment="1">
      <alignment horizontal="left" wrapText="1"/>
      <protection/>
    </xf>
    <xf numFmtId="1" fontId="6" fillId="33" borderId="74" xfId="53" applyNumberFormat="1" applyFont="1" applyFill="1" applyBorder="1" applyAlignment="1">
      <alignment horizontal="center" vertical="center"/>
      <protection/>
    </xf>
    <xf numFmtId="1" fontId="9" fillId="33" borderId="17" xfId="53" applyNumberFormat="1" applyFont="1" applyFill="1" applyBorder="1">
      <alignment/>
      <protection/>
    </xf>
    <xf numFmtId="1" fontId="6" fillId="33" borderId="42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 wrapText="1"/>
    </xf>
    <xf numFmtId="1" fontId="11" fillId="0" borderId="36" xfId="0" applyNumberFormat="1" applyFont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 wrapText="1"/>
    </xf>
    <xf numFmtId="1" fontId="11" fillId="0" borderId="51" xfId="0" applyNumberFormat="1" applyFont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55" xfId="0" applyNumberFormat="1" applyFont="1" applyBorder="1" applyAlignment="1">
      <alignment horizontal="center" vertical="center" wrapText="1"/>
    </xf>
    <xf numFmtId="1" fontId="9" fillId="0" borderId="36" xfId="53" applyNumberFormat="1" applyFont="1" applyBorder="1" applyAlignment="1">
      <alignment horizontal="center" vertical="center"/>
      <protection/>
    </xf>
    <xf numFmtId="1" fontId="9" fillId="33" borderId="50" xfId="0" applyNumberFormat="1" applyFont="1" applyFill="1" applyBorder="1" applyAlignment="1">
      <alignment horizontal="center" vertical="center" wrapText="1"/>
    </xf>
    <xf numFmtId="1" fontId="0" fillId="0" borderId="28" xfId="53" applyNumberFormat="1" applyFont="1" applyBorder="1">
      <alignment/>
      <protection/>
    </xf>
    <xf numFmtId="1" fontId="9" fillId="0" borderId="39" xfId="53" applyNumberFormat="1" applyFont="1" applyBorder="1" applyAlignment="1">
      <alignment horizontal="center" vertical="center"/>
      <protection/>
    </xf>
    <xf numFmtId="1" fontId="9" fillId="0" borderId="40" xfId="53" applyNumberFormat="1" applyFont="1" applyBorder="1" applyAlignment="1">
      <alignment horizontal="center" vertical="center"/>
      <protection/>
    </xf>
    <xf numFmtId="1" fontId="9" fillId="0" borderId="55" xfId="53" applyNumberFormat="1" applyFont="1" applyBorder="1" applyAlignment="1">
      <alignment horizontal="center" vertical="center"/>
      <protection/>
    </xf>
    <xf numFmtId="1" fontId="9" fillId="34" borderId="75" xfId="53" applyNumberFormat="1" applyFont="1" applyFill="1" applyBorder="1" applyAlignment="1">
      <alignment horizontal="center" vertical="center"/>
      <protection/>
    </xf>
    <xf numFmtId="1" fontId="6" fillId="33" borderId="76" xfId="53" applyNumberFormat="1" applyFont="1" applyFill="1" applyBorder="1" applyAlignment="1">
      <alignment horizontal="center" vertical="center" wrapText="1"/>
      <protection/>
    </xf>
    <xf numFmtId="1" fontId="6" fillId="33" borderId="77" xfId="53" applyNumberFormat="1" applyFont="1" applyFill="1" applyBorder="1" applyAlignment="1">
      <alignment horizontal="center" vertical="center" wrapText="1"/>
      <protection/>
    </xf>
    <xf numFmtId="1" fontId="6" fillId="33" borderId="75" xfId="53" applyNumberFormat="1" applyFont="1" applyFill="1" applyBorder="1" applyAlignment="1">
      <alignment horizontal="center" vertical="center" wrapText="1"/>
      <protection/>
    </xf>
    <xf numFmtId="1" fontId="9" fillId="33" borderId="61" xfId="53" applyNumberFormat="1" applyFont="1" applyFill="1" applyBorder="1" applyAlignment="1">
      <alignment horizontal="center"/>
      <protection/>
    </xf>
    <xf numFmtId="1" fontId="9" fillId="33" borderId="57" xfId="53" applyNumberFormat="1" applyFont="1" applyFill="1" applyBorder="1" applyAlignment="1">
      <alignment horizontal="center"/>
      <protection/>
    </xf>
    <xf numFmtId="1" fontId="9" fillId="33" borderId="34" xfId="53" applyNumberFormat="1" applyFont="1" applyFill="1" applyBorder="1" applyAlignment="1">
      <alignment vertical="center"/>
      <protection/>
    </xf>
    <xf numFmtId="1" fontId="9" fillId="33" borderId="69" xfId="0" applyNumberFormat="1" applyFont="1" applyFill="1" applyBorder="1" applyAlignment="1">
      <alignment horizontal="center" vertical="center" wrapText="1"/>
    </xf>
    <xf numFmtId="1" fontId="9" fillId="33" borderId="43" xfId="0" applyNumberFormat="1" applyFont="1" applyFill="1" applyBorder="1" applyAlignment="1">
      <alignment horizontal="center" vertical="center" wrapText="1"/>
    </xf>
    <xf numFmtId="1" fontId="6" fillId="33" borderId="42" xfId="53" applyNumberFormat="1" applyFont="1" applyFill="1" applyBorder="1" applyAlignment="1">
      <alignment horizontal="center" vertical="center"/>
      <protection/>
    </xf>
    <xf numFmtId="1" fontId="9" fillId="33" borderId="78" xfId="53" applyNumberFormat="1" applyFont="1" applyFill="1" applyBorder="1" applyAlignment="1">
      <alignment horizontal="center" vertical="center"/>
      <protection/>
    </xf>
    <xf numFmtId="1" fontId="9" fillId="33" borderId="69" xfId="53" applyNumberFormat="1" applyFont="1" applyFill="1" applyBorder="1" applyAlignment="1">
      <alignment horizontal="center" vertical="center"/>
      <protection/>
    </xf>
    <xf numFmtId="1" fontId="9" fillId="33" borderId="63" xfId="53" applyNumberFormat="1" applyFont="1" applyFill="1" applyBorder="1" applyAlignment="1">
      <alignment horizontal="center" vertical="center"/>
      <protection/>
    </xf>
    <xf numFmtId="1" fontId="9" fillId="33" borderId="74" xfId="53" applyNumberFormat="1" applyFont="1" applyFill="1" applyBorder="1" applyAlignment="1">
      <alignment horizontal="center" vertical="center"/>
      <protection/>
    </xf>
    <xf numFmtId="1" fontId="9" fillId="33" borderId="42" xfId="53" applyNumberFormat="1" applyFont="1" applyFill="1" applyBorder="1" applyAlignment="1">
      <alignment horizontal="center" vertical="center"/>
      <protection/>
    </xf>
    <xf numFmtId="1" fontId="9" fillId="34" borderId="69" xfId="53" applyNumberFormat="1" applyFont="1" applyFill="1" applyBorder="1" applyAlignment="1">
      <alignment horizontal="center" vertical="center"/>
      <protection/>
    </xf>
    <xf numFmtId="1" fontId="9" fillId="33" borderId="79" xfId="53" applyNumberFormat="1" applyFont="1" applyFill="1" applyBorder="1">
      <alignment/>
      <protection/>
    </xf>
    <xf numFmtId="1" fontId="9" fillId="33" borderId="78" xfId="53" applyNumberFormat="1" applyFont="1" applyFill="1" applyBorder="1" applyAlignment="1">
      <alignment vertical="center"/>
      <protection/>
    </xf>
    <xf numFmtId="1" fontId="6" fillId="0" borderId="42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47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33" borderId="47" xfId="53" applyNumberFormat="1" applyFont="1" applyFill="1" applyBorder="1" applyAlignment="1">
      <alignment horizontal="center" vertical="center"/>
      <protection/>
    </xf>
    <xf numFmtId="1" fontId="6" fillId="33" borderId="38" xfId="53" applyNumberFormat="1" applyFont="1" applyFill="1" applyBorder="1" applyAlignment="1">
      <alignment horizontal="center" vertical="center"/>
      <protection/>
    </xf>
    <xf numFmtId="1" fontId="9" fillId="34" borderId="47" xfId="53" applyNumberFormat="1" applyFont="1" applyFill="1" applyBorder="1" applyAlignment="1">
      <alignment horizontal="center" vertical="center"/>
      <protection/>
    </xf>
    <xf numFmtId="1" fontId="9" fillId="34" borderId="18" xfId="53" applyNumberFormat="1" applyFont="1" applyFill="1" applyBorder="1" applyAlignment="1">
      <alignment horizontal="center" vertical="center"/>
      <protection/>
    </xf>
    <xf numFmtId="1" fontId="9" fillId="34" borderId="80" xfId="53" applyNumberFormat="1" applyFont="1" applyFill="1" applyBorder="1" applyAlignment="1">
      <alignment horizontal="center" vertical="center"/>
      <protection/>
    </xf>
    <xf numFmtId="1" fontId="9" fillId="33" borderId="81" xfId="53" applyNumberFormat="1" applyFont="1" applyFill="1" applyBorder="1" applyAlignment="1">
      <alignment horizontal="center"/>
      <protection/>
    </xf>
    <xf numFmtId="1" fontId="9" fillId="33" borderId="38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" fontId="9" fillId="33" borderId="32" xfId="53" applyNumberFormat="1" applyFont="1" applyFill="1" applyBorder="1" applyAlignment="1">
      <alignment horizontal="center" vertical="center"/>
      <protection/>
    </xf>
    <xf numFmtId="1" fontId="9" fillId="33" borderId="23" xfId="53" applyNumberFormat="1" applyFont="1" applyFill="1" applyBorder="1" applyAlignment="1">
      <alignment horizontal="center" vertical="center"/>
      <protection/>
    </xf>
    <xf numFmtId="1" fontId="9" fillId="33" borderId="56" xfId="53" applyNumberFormat="1" applyFont="1" applyFill="1" applyBorder="1">
      <alignment/>
      <protection/>
    </xf>
    <xf numFmtId="1" fontId="9" fillId="33" borderId="11" xfId="53" applyNumberFormat="1" applyFont="1" applyFill="1" applyBorder="1" applyAlignment="1">
      <alignment vertical="center"/>
      <protection/>
    </xf>
    <xf numFmtId="1" fontId="9" fillId="33" borderId="17" xfId="0" applyNumberFormat="1" applyFont="1" applyFill="1" applyBorder="1" applyAlignment="1">
      <alignment horizontal="center" vertical="center" wrapText="1"/>
    </xf>
    <xf numFmtId="1" fontId="9" fillId="33" borderId="82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6" fillId="33" borderId="82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83" xfId="0" applyNumberFormat="1" applyFont="1" applyFill="1" applyBorder="1" applyAlignment="1">
      <alignment horizontal="center" vertical="center" wrapText="1"/>
    </xf>
    <xf numFmtId="1" fontId="9" fillId="33" borderId="82" xfId="53" applyNumberFormat="1" applyFont="1" applyFill="1" applyBorder="1" applyAlignment="1">
      <alignment horizontal="center" vertical="center"/>
      <protection/>
    </xf>
    <xf numFmtId="1" fontId="9" fillId="33" borderId="83" xfId="53" applyNumberFormat="1" applyFont="1" applyFill="1" applyBorder="1" applyAlignment="1">
      <alignment horizontal="center" vertical="center"/>
      <protection/>
    </xf>
    <xf numFmtId="1" fontId="9" fillId="34" borderId="82" xfId="53" applyNumberFormat="1" applyFont="1" applyFill="1" applyBorder="1" applyAlignment="1">
      <alignment horizontal="center" vertical="center"/>
      <protection/>
    </xf>
    <xf numFmtId="1" fontId="9" fillId="34" borderId="83" xfId="53" applyNumberFormat="1" applyFont="1" applyFill="1" applyBorder="1" applyAlignment="1">
      <alignment horizontal="center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1" fontId="6" fillId="33" borderId="17" xfId="53" applyNumberFormat="1" applyFont="1" applyFill="1" applyBorder="1" applyAlignment="1">
      <alignment horizontal="center" vertical="center"/>
      <protection/>
    </xf>
    <xf numFmtId="1" fontId="6" fillId="33" borderId="82" xfId="53" applyNumberFormat="1" applyFont="1" applyFill="1" applyBorder="1" applyAlignment="1">
      <alignment horizontal="center" vertical="center"/>
      <protection/>
    </xf>
    <xf numFmtId="1" fontId="6" fillId="33" borderId="83" xfId="53" applyNumberFormat="1" applyFont="1" applyFill="1" applyBorder="1" applyAlignment="1">
      <alignment horizontal="center" vertical="center"/>
      <protection/>
    </xf>
    <xf numFmtId="1" fontId="9" fillId="33" borderId="36" xfId="0" applyNumberFormat="1" applyFont="1" applyFill="1" applyBorder="1" applyAlignment="1">
      <alignment horizontal="center" vertical="center" wrapText="1"/>
    </xf>
    <xf numFmtId="1" fontId="6" fillId="33" borderId="36" xfId="0" applyNumberFormat="1" applyFont="1" applyFill="1" applyBorder="1" applyAlignment="1">
      <alignment horizontal="center" vertical="center" wrapText="1"/>
    </xf>
    <xf numFmtId="1" fontId="6" fillId="33" borderId="55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1" fontId="9" fillId="34" borderId="36" xfId="53" applyNumberFormat="1" applyFont="1" applyFill="1" applyBorder="1" applyAlignment="1">
      <alignment horizontal="center" vertical="center" wrapText="1"/>
      <protection/>
    </xf>
    <xf numFmtId="1" fontId="9" fillId="34" borderId="37" xfId="53" applyNumberFormat="1" applyFont="1" applyFill="1" applyBorder="1" applyAlignment="1">
      <alignment horizontal="center" vertical="center" wrapText="1"/>
      <protection/>
    </xf>
    <xf numFmtId="1" fontId="19" fillId="0" borderId="84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85" xfId="0" applyNumberFormat="1" applyFont="1" applyBorder="1" applyAlignment="1">
      <alignment horizontal="center" vertical="center" wrapText="1"/>
    </xf>
    <xf numFmtId="1" fontId="9" fillId="0" borderId="71" xfId="53" applyNumberFormat="1" applyFont="1" applyBorder="1" applyAlignment="1">
      <alignment horizontal="center" vertical="center"/>
      <protection/>
    </xf>
    <xf numFmtId="1" fontId="9" fillId="33" borderId="86" xfId="53" applyNumberFormat="1" applyFont="1" applyFill="1" applyBorder="1" applyAlignment="1">
      <alignment horizontal="center" vertical="center"/>
      <protection/>
    </xf>
    <xf numFmtId="172" fontId="11" fillId="0" borderId="36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9" fillId="33" borderId="11" xfId="53" applyFont="1" applyFill="1" applyBorder="1" applyAlignment="1">
      <alignment horizontal="left" wrapText="1"/>
      <protection/>
    </xf>
    <xf numFmtId="0" fontId="9" fillId="33" borderId="35" xfId="53" applyFont="1" applyFill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/>
      <protection/>
    </xf>
    <xf numFmtId="0" fontId="9" fillId="0" borderId="34" xfId="53" applyFont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33" xfId="53" applyFont="1" applyFill="1" applyBorder="1" applyAlignment="1">
      <alignment horizontal="center" vertical="center" wrapText="1"/>
      <protection/>
    </xf>
    <xf numFmtId="0" fontId="9" fillId="33" borderId="34" xfId="53" applyFont="1" applyFill="1" applyBorder="1" applyAlignment="1">
      <alignment horizontal="center" vertical="center" wrapText="1"/>
      <protection/>
    </xf>
    <xf numFmtId="0" fontId="6" fillId="33" borderId="34" xfId="53" applyFont="1" applyFill="1" applyBorder="1" applyAlignment="1">
      <alignment horizontal="center" vertical="center"/>
      <protection/>
    </xf>
    <xf numFmtId="0" fontId="9" fillId="33" borderId="34" xfId="53" applyFont="1" applyFill="1" applyBorder="1" applyAlignment="1">
      <alignment horizontal="center" vertical="center"/>
      <protection/>
    </xf>
    <xf numFmtId="172" fontId="9" fillId="0" borderId="36" xfId="53" applyNumberFormat="1" applyFont="1" applyBorder="1" applyAlignment="1">
      <alignment horizontal="center" vertical="center"/>
      <protection/>
    </xf>
    <xf numFmtId="1" fontId="6" fillId="33" borderId="11" xfId="53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Border="1" applyAlignment="1">
      <alignment vertical="center" wrapText="1"/>
    </xf>
    <xf numFmtId="1" fontId="10" fillId="0" borderId="62" xfId="0" applyNumberFormat="1" applyFont="1" applyBorder="1" applyAlignment="1">
      <alignment horizontal="center" vertical="center" wrapText="1"/>
    </xf>
    <xf numFmtId="1" fontId="11" fillId="0" borderId="87" xfId="0" applyNumberFormat="1" applyFont="1" applyBorder="1" applyAlignment="1">
      <alignment horizontal="center" vertical="center" wrapText="1"/>
    </xf>
    <xf numFmtId="172" fontId="11" fillId="0" borderId="48" xfId="0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33" borderId="53" xfId="0" applyNumberFormat="1" applyFont="1" applyFill="1" applyBorder="1" applyAlignment="1">
      <alignment horizontal="center" vertical="center" wrapText="1"/>
    </xf>
    <xf numFmtId="1" fontId="9" fillId="33" borderId="54" xfId="0" applyNumberFormat="1" applyFont="1" applyFill="1" applyBorder="1" applyAlignment="1">
      <alignment horizontal="center" vertical="center" wrapText="1"/>
    </xf>
    <xf numFmtId="1" fontId="9" fillId="33" borderId="87" xfId="0" applyNumberFormat="1" applyFont="1" applyFill="1" applyBorder="1" applyAlignment="1">
      <alignment horizontal="center" vertical="center" wrapText="1"/>
    </xf>
    <xf numFmtId="1" fontId="9" fillId="0" borderId="49" xfId="0" applyNumberFormat="1" applyFont="1" applyBorder="1" applyAlignment="1">
      <alignment horizontal="center" vertical="center" wrapText="1"/>
    </xf>
    <xf numFmtId="1" fontId="9" fillId="0" borderId="50" xfId="0" applyNumberFormat="1" applyFont="1" applyBorder="1" applyAlignment="1">
      <alignment horizontal="center" vertical="center" wrapText="1"/>
    </xf>
    <xf numFmtId="1" fontId="9" fillId="33" borderId="37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27" xfId="0" applyNumberFormat="1" applyFont="1" applyFill="1" applyBorder="1" applyAlignment="1">
      <alignment horizontal="center" vertical="center" wrapText="1"/>
    </xf>
    <xf numFmtId="1" fontId="9" fillId="33" borderId="32" xfId="0" applyNumberFormat="1" applyFont="1" applyFill="1" applyBorder="1" applyAlignment="1">
      <alignment horizontal="center" vertical="center" wrapText="1"/>
    </xf>
    <xf numFmtId="1" fontId="9" fillId="0" borderId="71" xfId="53" applyNumberFormat="1" applyFont="1" applyBorder="1" applyAlignment="1">
      <alignment horizontal="center" wrapText="1"/>
      <protection/>
    </xf>
    <xf numFmtId="1" fontId="9" fillId="0" borderId="47" xfId="53" applyNumberFormat="1" applyFont="1" applyBorder="1" applyAlignment="1">
      <alignment horizontal="center" wrapText="1"/>
      <protection/>
    </xf>
    <xf numFmtId="0" fontId="15" fillId="0" borderId="52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1" fontId="9" fillId="0" borderId="58" xfId="53" applyNumberFormat="1" applyFont="1" applyBorder="1" applyAlignment="1">
      <alignment horizontal="center" wrapText="1"/>
      <protection/>
    </xf>
    <xf numFmtId="1" fontId="9" fillId="0" borderId="80" xfId="53" applyNumberFormat="1" applyFont="1" applyBorder="1" applyAlignment="1">
      <alignment horizontal="center" wrapText="1"/>
      <protection/>
    </xf>
    <xf numFmtId="1" fontId="9" fillId="0" borderId="64" xfId="53" applyNumberFormat="1" applyFont="1" applyBorder="1" applyAlignment="1">
      <alignment horizontal="center" wrapText="1"/>
      <protection/>
    </xf>
    <xf numFmtId="1" fontId="9" fillId="0" borderId="31" xfId="53" applyNumberFormat="1" applyFont="1" applyBorder="1" applyAlignment="1">
      <alignment horizontal="center" wrapText="1"/>
      <protection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" fontId="14" fillId="0" borderId="93" xfId="0" applyNumberFormat="1" applyFont="1" applyBorder="1" applyAlignment="1">
      <alignment horizontal="center" vertical="center" wrapText="1"/>
    </xf>
    <xf numFmtId="1" fontId="14" fillId="0" borderId="94" xfId="0" applyNumberFormat="1" applyFont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/>
    </xf>
    <xf numFmtId="1" fontId="6" fillId="33" borderId="95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left" vertical="top" wrapText="1"/>
    </xf>
    <xf numFmtId="1" fontId="4" fillId="0" borderId="62" xfId="0" applyNumberFormat="1" applyFont="1" applyFill="1" applyBorder="1" applyAlignment="1">
      <alignment horizontal="left" vertical="top" wrapText="1"/>
    </xf>
    <xf numFmtId="1" fontId="10" fillId="33" borderId="23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7" fillId="33" borderId="81" xfId="53" applyNumberFormat="1" applyFont="1" applyFill="1" applyBorder="1" applyAlignment="1">
      <alignment horizontal="center" vertical="center" textRotation="90" wrapText="1"/>
      <protection/>
    </xf>
    <xf numFmtId="1" fontId="7" fillId="33" borderId="56" xfId="53" applyNumberFormat="1" applyFont="1" applyFill="1" applyBorder="1" applyAlignment="1">
      <alignment horizontal="center" vertical="center" textRotation="90" wrapText="1"/>
      <protection/>
    </xf>
    <xf numFmtId="1" fontId="16" fillId="0" borderId="96" xfId="0" applyNumberFormat="1" applyFont="1" applyFill="1" applyBorder="1" applyAlignment="1" applyProtection="1">
      <alignment horizontal="center" vertical="center" wrapText="1"/>
      <protection/>
    </xf>
    <xf numFmtId="1" fontId="16" fillId="0" borderId="97" xfId="0" applyNumberFormat="1" applyFont="1" applyFill="1" applyBorder="1" applyAlignment="1" applyProtection="1">
      <alignment horizontal="center" vertical="center" wrapText="1"/>
      <protection/>
    </xf>
    <xf numFmtId="1" fontId="14" fillId="0" borderId="98" xfId="0" applyNumberFormat="1" applyFont="1" applyFill="1" applyBorder="1" applyAlignment="1" applyProtection="1">
      <alignment horizontal="center" vertical="center" wrapText="1"/>
      <protection/>
    </xf>
    <xf numFmtId="1" fontId="14" fillId="0" borderId="99" xfId="0" applyNumberFormat="1" applyFont="1" applyFill="1" applyBorder="1" applyAlignment="1" applyProtection="1">
      <alignment horizontal="center" vertical="center" wrapText="1"/>
      <protection/>
    </xf>
    <xf numFmtId="1" fontId="14" fillId="0" borderId="100" xfId="0" applyNumberFormat="1" applyFont="1" applyFill="1" applyBorder="1" applyAlignment="1" applyProtection="1">
      <alignment horizontal="center" vertical="center" wrapText="1"/>
      <protection/>
    </xf>
    <xf numFmtId="1" fontId="14" fillId="0" borderId="101" xfId="0" applyNumberFormat="1" applyFont="1" applyFill="1" applyBorder="1" applyAlignment="1" applyProtection="1">
      <alignment horizontal="center" vertical="center" wrapText="1"/>
      <protection/>
    </xf>
    <xf numFmtId="1" fontId="14" fillId="0" borderId="102" xfId="0" applyNumberFormat="1" applyFont="1" applyFill="1" applyBorder="1" applyAlignment="1" applyProtection="1">
      <alignment horizontal="center" vertical="center" wrapText="1"/>
      <protection/>
    </xf>
    <xf numFmtId="1" fontId="14" fillId="0" borderId="103" xfId="0" applyNumberFormat="1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>
      <alignment horizontal="center" vertical="center" textRotation="90" wrapText="1"/>
    </xf>
    <xf numFmtId="1" fontId="16" fillId="0" borderId="105" xfId="0" applyNumberFormat="1" applyFont="1" applyBorder="1" applyAlignment="1">
      <alignment horizontal="center" vertical="center" textRotation="90" wrapText="1"/>
    </xf>
    <xf numFmtId="1" fontId="16" fillId="0" borderId="106" xfId="0" applyNumberFormat="1" applyFont="1" applyBorder="1" applyAlignment="1">
      <alignment horizontal="center" vertical="center" textRotation="90" wrapText="1"/>
    </xf>
    <xf numFmtId="1" fontId="16" fillId="0" borderId="107" xfId="0" applyNumberFormat="1" applyFont="1" applyBorder="1" applyAlignment="1">
      <alignment horizontal="center" vertical="center" wrapText="1"/>
    </xf>
    <xf numFmtId="1" fontId="16" fillId="0" borderId="108" xfId="0" applyNumberFormat="1" applyFont="1" applyBorder="1" applyAlignment="1">
      <alignment horizontal="center" vertical="center" wrapText="1"/>
    </xf>
    <xf numFmtId="1" fontId="16" fillId="0" borderId="109" xfId="0" applyNumberFormat="1" applyFont="1" applyBorder="1" applyAlignment="1">
      <alignment horizontal="center" vertical="center" wrapText="1"/>
    </xf>
    <xf numFmtId="1" fontId="16" fillId="0" borderId="110" xfId="54" applyNumberFormat="1" applyFont="1" applyBorder="1" applyAlignment="1">
      <alignment horizontal="center" vertical="center" textRotation="90" wrapText="1"/>
      <protection/>
    </xf>
    <xf numFmtId="1" fontId="16" fillId="0" borderId="111" xfId="54" applyNumberFormat="1" applyFont="1" applyBorder="1" applyAlignment="1">
      <alignment horizontal="center" vertical="center" textRotation="90" wrapText="1"/>
      <protection/>
    </xf>
    <xf numFmtId="1" fontId="16" fillId="0" borderId="112" xfId="54" applyNumberFormat="1" applyFont="1" applyBorder="1" applyAlignment="1">
      <alignment horizontal="center" vertical="center" textRotation="90" wrapText="1"/>
      <protection/>
    </xf>
    <xf numFmtId="1" fontId="16" fillId="0" borderId="113" xfId="0" applyNumberFormat="1" applyFont="1" applyBorder="1" applyAlignment="1">
      <alignment horizontal="center" vertical="center" textRotation="90" wrapText="1"/>
    </xf>
    <xf numFmtId="1" fontId="15" fillId="0" borderId="113" xfId="0" applyNumberFormat="1" applyFont="1" applyBorder="1" applyAlignment="1">
      <alignment horizontal="center" vertical="center" wrapText="1"/>
    </xf>
    <xf numFmtId="1" fontId="16" fillId="0" borderId="114" xfId="0" applyNumberFormat="1" applyFont="1" applyBorder="1" applyAlignment="1">
      <alignment horizontal="center" vertical="center" textRotation="90" wrapText="1"/>
    </xf>
    <xf numFmtId="1" fontId="16" fillId="0" borderId="115" xfId="0" applyNumberFormat="1" applyFont="1" applyBorder="1" applyAlignment="1">
      <alignment horizontal="center" vertical="center" textRotation="90" wrapText="1"/>
    </xf>
    <xf numFmtId="1" fontId="16" fillId="0" borderId="116" xfId="0" applyNumberFormat="1" applyFont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42" xfId="0" applyNumberFormat="1" applyFont="1" applyFill="1" applyBorder="1" applyAlignment="1">
      <alignment horizontal="center" vertical="top" wrapText="1"/>
    </xf>
    <xf numFmtId="1" fontId="4" fillId="0" borderId="38" xfId="0" applyNumberFormat="1" applyFont="1" applyFill="1" applyBorder="1" applyAlignment="1">
      <alignment horizontal="center" vertical="top" wrapText="1"/>
    </xf>
    <xf numFmtId="0" fontId="15" fillId="0" borderId="11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wrapText="1"/>
    </xf>
    <xf numFmtId="1" fontId="16" fillId="0" borderId="119" xfId="54" applyNumberFormat="1" applyFont="1" applyBorder="1" applyAlignment="1">
      <alignment horizontal="center" vertical="center" textRotation="90" wrapText="1"/>
      <protection/>
    </xf>
    <xf numFmtId="1" fontId="16" fillId="0" borderId="93" xfId="54" applyNumberFormat="1" applyFont="1" applyBorder="1" applyAlignment="1">
      <alignment horizontal="center" vertical="center" textRotation="90" wrapText="1"/>
      <protection/>
    </xf>
    <xf numFmtId="1" fontId="16" fillId="0" borderId="120" xfId="54" applyNumberFormat="1" applyFont="1" applyBorder="1" applyAlignment="1">
      <alignment horizontal="center" vertical="center" textRotation="90" wrapText="1"/>
      <protection/>
    </xf>
    <xf numFmtId="1" fontId="16" fillId="0" borderId="116" xfId="54" applyNumberFormat="1" applyFont="1" applyBorder="1" applyAlignment="1">
      <alignment horizontal="center" vertical="center" textRotation="90" wrapText="1"/>
      <protection/>
    </xf>
    <xf numFmtId="1" fontId="16" fillId="0" borderId="113" xfId="54" applyNumberFormat="1" applyFont="1" applyBorder="1" applyAlignment="1">
      <alignment horizontal="center" vertical="center" textRotation="90" wrapText="1"/>
      <protection/>
    </xf>
    <xf numFmtId="1" fontId="16" fillId="0" borderId="121" xfId="54" applyNumberFormat="1" applyFont="1" applyBorder="1" applyAlignment="1">
      <alignment horizontal="center" vertical="center" textRotation="90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УЧЕБНЫЕ ПЛАНЫ НПО 5-05МГ- 22.11; О-11 02.37.8(1);Кондитер34.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110" zoomScaleNormal="110" zoomScalePageLayoutView="0" workbookViewId="0" topLeftCell="A28">
      <selection activeCell="I30" sqref="I30"/>
    </sheetView>
  </sheetViews>
  <sheetFormatPr defaultColWidth="9.00390625" defaultRowHeight="15.75"/>
  <cols>
    <col min="1" max="1" width="7.75390625" style="166" customWidth="1"/>
    <col min="2" max="2" width="30.75390625" style="41" customWidth="1"/>
    <col min="3" max="5" width="3.625" style="42" customWidth="1"/>
    <col min="6" max="7" width="5.375" style="42" customWidth="1"/>
    <col min="8" max="8" width="5.25390625" style="42" customWidth="1"/>
    <col min="9" max="9" width="5.50390625" style="42" customWidth="1"/>
    <col min="10" max="10" width="4.25390625" style="42" customWidth="1"/>
    <col min="11" max="12" width="5.25390625" style="42" customWidth="1"/>
    <col min="13" max="13" width="4.375" style="42" customWidth="1"/>
    <col min="14" max="16" width="4.50390625" style="42" customWidth="1"/>
    <col min="17" max="17" width="4.625" style="42" customWidth="1"/>
    <col min="18" max="18" width="4.00390625" style="42" customWidth="1"/>
    <col min="19" max="20" width="4.875" style="42" customWidth="1"/>
    <col min="21" max="21" width="4.375" style="42" customWidth="1"/>
    <col min="22" max="16384" width="9.00390625" style="42" customWidth="1"/>
  </cols>
  <sheetData>
    <row r="1" ht="15.75">
      <c r="A1" s="40" t="s">
        <v>117</v>
      </c>
    </row>
    <row r="2" spans="1:21" s="46" customFormat="1" ht="20.25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56.25" customHeight="1" thickBot="1">
      <c r="A3" s="334" t="s">
        <v>122</v>
      </c>
      <c r="B3" s="335"/>
      <c r="C3" s="336" t="s">
        <v>149</v>
      </c>
      <c r="D3" s="337"/>
      <c r="E3" s="338"/>
      <c r="F3" s="339" t="s">
        <v>123</v>
      </c>
      <c r="G3" s="340"/>
      <c r="H3" s="340"/>
      <c r="I3" s="340"/>
      <c r="J3" s="341"/>
      <c r="K3" s="368" t="s">
        <v>152</v>
      </c>
      <c r="L3" s="369"/>
      <c r="M3" s="369"/>
      <c r="N3" s="369"/>
      <c r="O3" s="369"/>
      <c r="P3" s="369"/>
      <c r="Q3" s="369"/>
      <c r="R3" s="369"/>
      <c r="S3" s="369"/>
      <c r="T3" s="369"/>
      <c r="U3" s="370"/>
    </row>
    <row r="4" spans="1:21" ht="31.5" customHeight="1">
      <c r="A4" s="342" t="s">
        <v>124</v>
      </c>
      <c r="B4" s="345" t="s">
        <v>125</v>
      </c>
      <c r="C4" s="348" t="s">
        <v>0</v>
      </c>
      <c r="D4" s="365" t="s">
        <v>1</v>
      </c>
      <c r="E4" s="362" t="s">
        <v>2</v>
      </c>
      <c r="F4" s="351" t="s">
        <v>109</v>
      </c>
      <c r="G4" s="351" t="s">
        <v>150</v>
      </c>
      <c r="H4" s="352" t="s">
        <v>151</v>
      </c>
      <c r="I4" s="352"/>
      <c r="J4" s="352"/>
      <c r="K4" s="359" t="s">
        <v>3</v>
      </c>
      <c r="L4" s="360"/>
      <c r="M4" s="361"/>
      <c r="N4" s="359" t="s">
        <v>4</v>
      </c>
      <c r="O4" s="360"/>
      <c r="P4" s="360"/>
      <c r="Q4" s="361"/>
      <c r="R4" s="359" t="s">
        <v>5</v>
      </c>
      <c r="S4" s="360"/>
      <c r="T4" s="360"/>
      <c r="U4" s="361"/>
    </row>
    <row r="5" spans="1:21" ht="19.5" customHeight="1">
      <c r="A5" s="343"/>
      <c r="B5" s="346"/>
      <c r="C5" s="349"/>
      <c r="D5" s="366"/>
      <c r="E5" s="363"/>
      <c r="F5" s="351"/>
      <c r="G5" s="351"/>
      <c r="H5" s="353" t="s">
        <v>128</v>
      </c>
      <c r="I5" s="324" t="s">
        <v>127</v>
      </c>
      <c r="J5" s="325"/>
      <c r="K5" s="171" t="s">
        <v>7</v>
      </c>
      <c r="L5" s="172" t="s">
        <v>8</v>
      </c>
      <c r="M5" s="319" t="s">
        <v>9</v>
      </c>
      <c r="N5" s="171" t="s">
        <v>10</v>
      </c>
      <c r="O5" s="322" t="s">
        <v>11</v>
      </c>
      <c r="P5" s="323"/>
      <c r="Q5" s="319" t="s">
        <v>12</v>
      </c>
      <c r="R5" s="171" t="s">
        <v>13</v>
      </c>
      <c r="S5" s="322" t="s">
        <v>14</v>
      </c>
      <c r="T5" s="323"/>
      <c r="U5" s="319" t="s">
        <v>15</v>
      </c>
    </row>
    <row r="6" spans="1:21" s="49" customFormat="1" ht="27" customHeight="1">
      <c r="A6" s="343"/>
      <c r="B6" s="346"/>
      <c r="C6" s="349"/>
      <c r="D6" s="366"/>
      <c r="E6" s="363"/>
      <c r="F6" s="351"/>
      <c r="G6" s="351"/>
      <c r="H6" s="354"/>
      <c r="I6" s="351" t="s">
        <v>126</v>
      </c>
      <c r="J6" s="371" t="s">
        <v>16</v>
      </c>
      <c r="K6" s="171" t="s">
        <v>17</v>
      </c>
      <c r="L6" s="172" t="s">
        <v>17</v>
      </c>
      <c r="M6" s="320"/>
      <c r="N6" s="171" t="s">
        <v>17</v>
      </c>
      <c r="O6" s="322" t="s">
        <v>17</v>
      </c>
      <c r="P6" s="323"/>
      <c r="Q6" s="320"/>
      <c r="R6" s="171" t="s">
        <v>17</v>
      </c>
      <c r="S6" s="322" t="s">
        <v>17</v>
      </c>
      <c r="T6" s="323"/>
      <c r="U6" s="320"/>
    </row>
    <row r="7" spans="1:21" s="50" customFormat="1" ht="21.75" customHeight="1">
      <c r="A7" s="343"/>
      <c r="B7" s="346"/>
      <c r="C7" s="349"/>
      <c r="D7" s="366"/>
      <c r="E7" s="363"/>
      <c r="F7" s="351"/>
      <c r="G7" s="351"/>
      <c r="H7" s="354"/>
      <c r="I7" s="351"/>
      <c r="J7" s="371"/>
      <c r="K7" s="317">
        <v>17</v>
      </c>
      <c r="L7" s="311">
        <v>22</v>
      </c>
      <c r="M7" s="320"/>
      <c r="N7" s="317">
        <v>16</v>
      </c>
      <c r="O7" s="311" t="s">
        <v>130</v>
      </c>
      <c r="P7" s="311" t="s">
        <v>131</v>
      </c>
      <c r="Q7" s="320"/>
      <c r="R7" s="317">
        <v>16</v>
      </c>
      <c r="S7" s="311">
        <v>10</v>
      </c>
      <c r="T7" s="311" t="s">
        <v>129</v>
      </c>
      <c r="U7" s="320"/>
    </row>
    <row r="8" spans="1:21" s="50" customFormat="1" ht="21.75" customHeight="1" thickBot="1">
      <c r="A8" s="344"/>
      <c r="B8" s="347"/>
      <c r="C8" s="350"/>
      <c r="D8" s="367"/>
      <c r="E8" s="364"/>
      <c r="F8" s="351"/>
      <c r="G8" s="351"/>
      <c r="H8" s="355"/>
      <c r="I8" s="351"/>
      <c r="J8" s="371"/>
      <c r="K8" s="318"/>
      <c r="L8" s="312"/>
      <c r="M8" s="321"/>
      <c r="N8" s="318"/>
      <c r="O8" s="312"/>
      <c r="P8" s="312"/>
      <c r="Q8" s="321"/>
      <c r="R8" s="318"/>
      <c r="S8" s="312"/>
      <c r="T8" s="312"/>
      <c r="U8" s="321"/>
    </row>
    <row r="9" spans="1:21" s="50" customFormat="1" ht="21.75" customHeight="1" thickBot="1">
      <c r="A9" s="173">
        <v>1</v>
      </c>
      <c r="B9" s="174">
        <v>2</v>
      </c>
      <c r="C9" s="175">
        <v>3</v>
      </c>
      <c r="D9" s="176">
        <v>4</v>
      </c>
      <c r="E9" s="177">
        <v>5</v>
      </c>
      <c r="F9" s="269">
        <v>6</v>
      </c>
      <c r="G9" s="269">
        <v>7</v>
      </c>
      <c r="H9" s="269">
        <v>8</v>
      </c>
      <c r="I9" s="273">
        <v>9</v>
      </c>
      <c r="J9" s="268">
        <v>10</v>
      </c>
      <c r="K9" s="269">
        <v>11</v>
      </c>
      <c r="L9" s="270">
        <v>12</v>
      </c>
      <c r="M9" s="271">
        <v>13</v>
      </c>
      <c r="N9" s="272">
        <v>14</v>
      </c>
      <c r="O9" s="270">
        <v>15</v>
      </c>
      <c r="P9" s="270">
        <v>16</v>
      </c>
      <c r="Q9" s="271">
        <v>17</v>
      </c>
      <c r="R9" s="176">
        <v>18</v>
      </c>
      <c r="S9" s="177">
        <v>19</v>
      </c>
      <c r="T9" s="176">
        <v>20</v>
      </c>
      <c r="U9" s="177">
        <v>21</v>
      </c>
    </row>
    <row r="10" spans="1:21" s="50" customFormat="1" ht="15.75" customHeight="1" thickBot="1">
      <c r="A10" s="53"/>
      <c r="B10" s="54" t="s">
        <v>18</v>
      </c>
      <c r="C10" s="326"/>
      <c r="D10" s="327"/>
      <c r="E10" s="327"/>
      <c r="F10" s="199">
        <f aca="true" t="shared" si="0" ref="F10:M10">F11+F21</f>
        <v>2106</v>
      </c>
      <c r="G10" s="200">
        <f t="shared" si="0"/>
        <v>702</v>
      </c>
      <c r="H10" s="232">
        <f t="shared" si="0"/>
        <v>1404</v>
      </c>
      <c r="I10" s="1">
        <f t="shared" si="0"/>
        <v>386</v>
      </c>
      <c r="J10" s="1">
        <f t="shared" si="0"/>
        <v>0</v>
      </c>
      <c r="K10" s="1">
        <f t="shared" si="0"/>
        <v>612</v>
      </c>
      <c r="L10" s="1">
        <f t="shared" si="0"/>
        <v>792</v>
      </c>
      <c r="M10" s="200">
        <f t="shared" si="0"/>
        <v>1404</v>
      </c>
      <c r="N10" s="55"/>
      <c r="O10" s="5"/>
      <c r="P10" s="5"/>
      <c r="Q10" s="56"/>
      <c r="R10" s="4"/>
      <c r="S10" s="5"/>
      <c r="T10" s="5"/>
      <c r="U10" s="6"/>
    </row>
    <row r="11" spans="1:21" s="50" customFormat="1" ht="15.75" customHeight="1" thickBot="1">
      <c r="A11" s="57" t="s">
        <v>19</v>
      </c>
      <c r="B11" s="54" t="s">
        <v>20</v>
      </c>
      <c r="C11" s="4"/>
      <c r="D11" s="4"/>
      <c r="E11" s="200"/>
      <c r="F11" s="199">
        <f>SUM(F12:F20)</f>
        <v>1254</v>
      </c>
      <c r="G11" s="200">
        <f>SUM(G12:G20)</f>
        <v>418</v>
      </c>
      <c r="H11" s="232">
        <f>SUM(H12:H20)</f>
        <v>836</v>
      </c>
      <c r="I11" s="1">
        <f>SUM(I12:I20)</f>
        <v>300</v>
      </c>
      <c r="J11" s="1">
        <f>SUM(J12:J19)</f>
        <v>0</v>
      </c>
      <c r="K11" s="1">
        <f>SUM(K12:K20)</f>
        <v>374</v>
      </c>
      <c r="L11" s="1">
        <f>SUM(L12:L20)</f>
        <v>462</v>
      </c>
      <c r="M11" s="1">
        <f>SUM(M12:M20)</f>
        <v>836</v>
      </c>
      <c r="N11" s="4">
        <f aca="true" t="shared" si="1" ref="N11:U11">SUM(N12:N19)</f>
        <v>0</v>
      </c>
      <c r="O11" s="5">
        <f t="shared" si="1"/>
        <v>0</v>
      </c>
      <c r="P11" s="5">
        <f t="shared" si="1"/>
        <v>0</v>
      </c>
      <c r="Q11" s="56">
        <f t="shared" si="1"/>
        <v>0</v>
      </c>
      <c r="R11" s="4">
        <f t="shared" si="1"/>
        <v>0</v>
      </c>
      <c r="S11" s="5">
        <f t="shared" si="1"/>
        <v>0</v>
      </c>
      <c r="T11" s="5">
        <f t="shared" si="1"/>
        <v>0</v>
      </c>
      <c r="U11" s="6">
        <f t="shared" si="1"/>
        <v>0</v>
      </c>
    </row>
    <row r="12" spans="1:21" s="50" customFormat="1" ht="15.75" customHeight="1">
      <c r="A12" s="58" t="s">
        <v>21</v>
      </c>
      <c r="B12" s="59" t="s">
        <v>153</v>
      </c>
      <c r="C12" s="60">
        <v>2</v>
      </c>
      <c r="D12" s="61"/>
      <c r="E12" s="62"/>
      <c r="F12" s="306">
        <f aca="true" t="shared" si="2" ref="F12:F20">H12+G12</f>
        <v>117</v>
      </c>
      <c r="G12" s="3">
        <f aca="true" t="shared" si="3" ref="G12:G20">H12/2</f>
        <v>39</v>
      </c>
      <c r="H12" s="233">
        <f aca="true" t="shared" si="4" ref="H12:H20">K12+L12</f>
        <v>78</v>
      </c>
      <c r="I12" s="2"/>
      <c r="J12" s="63"/>
      <c r="K12" s="64">
        <v>34</v>
      </c>
      <c r="L12" s="65">
        <v>44</v>
      </c>
      <c r="M12" s="66">
        <f aca="true" t="shared" si="5" ref="M12:M20">K12+L12</f>
        <v>78</v>
      </c>
      <c r="N12" s="67"/>
      <c r="O12" s="68"/>
      <c r="P12" s="68"/>
      <c r="Q12" s="248"/>
      <c r="R12" s="67"/>
      <c r="S12" s="68"/>
      <c r="T12" s="68"/>
      <c r="U12" s="69"/>
    </row>
    <row r="13" spans="1:21" s="50" customFormat="1" ht="15.75" customHeight="1">
      <c r="A13" s="58" t="s">
        <v>21</v>
      </c>
      <c r="B13" s="59" t="s">
        <v>154</v>
      </c>
      <c r="C13" s="303">
        <v>2</v>
      </c>
      <c r="D13" s="304"/>
      <c r="E13" s="305"/>
      <c r="F13" s="307">
        <f t="shared" si="2"/>
        <v>175.5</v>
      </c>
      <c r="G13" s="3">
        <f t="shared" si="3"/>
        <v>58.5</v>
      </c>
      <c r="H13" s="233">
        <f t="shared" si="4"/>
        <v>117</v>
      </c>
      <c r="I13" s="3"/>
      <c r="J13" s="63"/>
      <c r="K13" s="64">
        <v>51</v>
      </c>
      <c r="L13" s="65">
        <v>66</v>
      </c>
      <c r="M13" s="66">
        <f t="shared" si="5"/>
        <v>117</v>
      </c>
      <c r="N13" s="78"/>
      <c r="O13" s="79"/>
      <c r="P13" s="79"/>
      <c r="Q13" s="250"/>
      <c r="R13" s="78"/>
      <c r="S13" s="79"/>
      <c r="T13" s="79"/>
      <c r="U13" s="66"/>
    </row>
    <row r="14" spans="1:21" s="50" customFormat="1" ht="15.75" customHeight="1">
      <c r="A14" s="70" t="s">
        <v>22</v>
      </c>
      <c r="B14" s="181" t="s">
        <v>23</v>
      </c>
      <c r="C14" s="201"/>
      <c r="D14" s="202"/>
      <c r="E14" s="276">
        <v>1.2</v>
      </c>
      <c r="F14" s="307">
        <f t="shared" si="2"/>
        <v>175.5</v>
      </c>
      <c r="G14" s="3">
        <f t="shared" si="3"/>
        <v>58.5</v>
      </c>
      <c r="H14" s="234">
        <f t="shared" si="4"/>
        <v>117</v>
      </c>
      <c r="I14" s="3">
        <v>117</v>
      </c>
      <c r="J14" s="71"/>
      <c r="K14" s="72">
        <v>51</v>
      </c>
      <c r="L14" s="73">
        <v>66</v>
      </c>
      <c r="M14" s="66">
        <f t="shared" si="5"/>
        <v>117</v>
      </c>
      <c r="N14" s="47"/>
      <c r="O14" s="48"/>
      <c r="P14" s="48"/>
      <c r="Q14" s="249"/>
      <c r="R14" s="47"/>
      <c r="S14" s="48"/>
      <c r="T14" s="48"/>
      <c r="U14" s="262"/>
    </row>
    <row r="15" spans="1:21" s="50" customFormat="1" ht="15.75" customHeight="1">
      <c r="A15" s="70" t="s">
        <v>24</v>
      </c>
      <c r="B15" s="181" t="s">
        <v>25</v>
      </c>
      <c r="C15" s="201"/>
      <c r="D15" s="202"/>
      <c r="E15" s="203">
        <v>2</v>
      </c>
      <c r="F15" s="307">
        <f t="shared" si="2"/>
        <v>175.5</v>
      </c>
      <c r="G15" s="3">
        <f t="shared" si="3"/>
        <v>58.5</v>
      </c>
      <c r="H15" s="234">
        <f t="shared" si="4"/>
        <v>117</v>
      </c>
      <c r="I15" s="3"/>
      <c r="J15" s="71"/>
      <c r="K15" s="72">
        <v>51</v>
      </c>
      <c r="L15" s="73">
        <v>66</v>
      </c>
      <c r="M15" s="66">
        <f t="shared" si="5"/>
        <v>117</v>
      </c>
      <c r="N15" s="47"/>
      <c r="O15" s="48"/>
      <c r="P15" s="48"/>
      <c r="Q15" s="249"/>
      <c r="R15" s="47"/>
      <c r="S15" s="48"/>
      <c r="T15" s="48"/>
      <c r="U15" s="262"/>
    </row>
    <row r="16" spans="1:21" s="50" customFormat="1" ht="15.75" customHeight="1">
      <c r="A16" s="70" t="s">
        <v>26</v>
      </c>
      <c r="B16" s="181" t="s">
        <v>27</v>
      </c>
      <c r="C16" s="201"/>
      <c r="D16" s="202">
        <v>1</v>
      </c>
      <c r="E16" s="203">
        <v>2</v>
      </c>
      <c r="F16" s="307">
        <f t="shared" si="2"/>
        <v>175.5</v>
      </c>
      <c r="G16" s="3">
        <f t="shared" si="3"/>
        <v>58.5</v>
      </c>
      <c r="H16" s="234">
        <f t="shared" si="4"/>
        <v>117</v>
      </c>
      <c r="I16" s="3">
        <v>113</v>
      </c>
      <c r="J16" s="71"/>
      <c r="K16" s="72">
        <v>51</v>
      </c>
      <c r="L16" s="73">
        <v>66</v>
      </c>
      <c r="M16" s="66">
        <f t="shared" si="5"/>
        <v>117</v>
      </c>
      <c r="N16" s="47"/>
      <c r="O16" s="48"/>
      <c r="P16" s="48"/>
      <c r="Q16" s="249"/>
      <c r="R16" s="47"/>
      <c r="S16" s="48"/>
      <c r="T16" s="48"/>
      <c r="U16" s="262"/>
    </row>
    <row r="17" spans="1:21" s="50" customFormat="1" ht="15.75" customHeight="1">
      <c r="A17" s="70" t="s">
        <v>28</v>
      </c>
      <c r="B17" s="277" t="s">
        <v>146</v>
      </c>
      <c r="C17" s="201"/>
      <c r="D17" s="202"/>
      <c r="E17" s="203">
        <v>2</v>
      </c>
      <c r="F17" s="307">
        <f t="shared" si="2"/>
        <v>117</v>
      </c>
      <c r="G17" s="3">
        <f t="shared" si="3"/>
        <v>39</v>
      </c>
      <c r="H17" s="234">
        <f t="shared" si="4"/>
        <v>78</v>
      </c>
      <c r="I17" s="3">
        <v>10</v>
      </c>
      <c r="J17" s="71"/>
      <c r="K17" s="72">
        <v>34</v>
      </c>
      <c r="L17" s="73">
        <v>44</v>
      </c>
      <c r="M17" s="66">
        <f t="shared" si="5"/>
        <v>78</v>
      </c>
      <c r="N17" s="47"/>
      <c r="O17" s="48"/>
      <c r="P17" s="48"/>
      <c r="Q17" s="249"/>
      <c r="R17" s="47"/>
      <c r="S17" s="48"/>
      <c r="T17" s="48"/>
      <c r="U17" s="262"/>
    </row>
    <row r="18" spans="1:21" s="50" customFormat="1" ht="15.75" customHeight="1">
      <c r="A18" s="70" t="s">
        <v>29</v>
      </c>
      <c r="B18" s="181" t="s">
        <v>120</v>
      </c>
      <c r="C18" s="201"/>
      <c r="D18" s="202"/>
      <c r="E18" s="276">
        <v>1.2</v>
      </c>
      <c r="F18" s="307">
        <f t="shared" si="2"/>
        <v>117</v>
      </c>
      <c r="G18" s="3">
        <f t="shared" si="3"/>
        <v>39</v>
      </c>
      <c r="H18" s="234">
        <f t="shared" si="4"/>
        <v>78</v>
      </c>
      <c r="I18" s="3">
        <v>20</v>
      </c>
      <c r="J18" s="71"/>
      <c r="K18" s="72">
        <v>34</v>
      </c>
      <c r="L18" s="73">
        <v>44</v>
      </c>
      <c r="M18" s="66">
        <f t="shared" si="5"/>
        <v>78</v>
      </c>
      <c r="N18" s="47"/>
      <c r="O18" s="48"/>
      <c r="P18" s="48"/>
      <c r="Q18" s="249"/>
      <c r="R18" s="47"/>
      <c r="S18" s="48"/>
      <c r="T18" s="48"/>
      <c r="U18" s="262"/>
    </row>
    <row r="19" spans="1:21" s="50" customFormat="1" ht="15.75" customHeight="1">
      <c r="A19" s="70" t="s">
        <v>30</v>
      </c>
      <c r="B19" s="181" t="s">
        <v>121</v>
      </c>
      <c r="C19" s="201"/>
      <c r="D19" s="202"/>
      <c r="E19" s="276">
        <v>1.2</v>
      </c>
      <c r="F19" s="307">
        <f t="shared" si="2"/>
        <v>142.5</v>
      </c>
      <c r="G19" s="3">
        <f t="shared" si="3"/>
        <v>47.5</v>
      </c>
      <c r="H19" s="234">
        <f t="shared" si="4"/>
        <v>95</v>
      </c>
      <c r="I19" s="3">
        <v>30</v>
      </c>
      <c r="J19" s="71"/>
      <c r="K19" s="72">
        <v>51</v>
      </c>
      <c r="L19" s="73">
        <v>44</v>
      </c>
      <c r="M19" s="66">
        <f t="shared" si="5"/>
        <v>95</v>
      </c>
      <c r="N19" s="47"/>
      <c r="O19" s="48"/>
      <c r="P19" s="48"/>
      <c r="Q19" s="249"/>
      <c r="R19" s="47"/>
      <c r="S19" s="48"/>
      <c r="T19" s="48"/>
      <c r="U19" s="262"/>
    </row>
    <row r="20" spans="1:21" s="50" customFormat="1" ht="15.75" customHeight="1" thickBot="1">
      <c r="A20" s="70" t="s">
        <v>147</v>
      </c>
      <c r="B20" s="290" t="s">
        <v>148</v>
      </c>
      <c r="C20" s="291"/>
      <c r="D20" s="292"/>
      <c r="E20" s="293"/>
      <c r="F20" s="308">
        <f t="shared" si="2"/>
        <v>58.5</v>
      </c>
      <c r="G20" s="243">
        <f t="shared" si="3"/>
        <v>19.5</v>
      </c>
      <c r="H20" s="294">
        <f t="shared" si="4"/>
        <v>39</v>
      </c>
      <c r="I20" s="302">
        <v>10</v>
      </c>
      <c r="J20" s="295"/>
      <c r="K20" s="299">
        <v>17</v>
      </c>
      <c r="L20" s="300">
        <v>22</v>
      </c>
      <c r="M20" s="301">
        <f t="shared" si="5"/>
        <v>39</v>
      </c>
      <c r="N20" s="296"/>
      <c r="O20" s="297"/>
      <c r="P20" s="297"/>
      <c r="Q20" s="298"/>
      <c r="R20" s="296"/>
      <c r="S20" s="297"/>
      <c r="T20" s="297"/>
      <c r="U20" s="74"/>
    </row>
    <row r="21" spans="1:21" s="50" customFormat="1" ht="15.75" customHeight="1" thickBot="1">
      <c r="A21" s="70"/>
      <c r="B21" s="77" t="s">
        <v>31</v>
      </c>
      <c r="C21" s="330"/>
      <c r="D21" s="331"/>
      <c r="E21" s="331"/>
      <c r="F21" s="199">
        <f aca="true" t="shared" si="6" ref="F21:M21">SUM(F22:F25)</f>
        <v>852</v>
      </c>
      <c r="G21" s="200">
        <f t="shared" si="6"/>
        <v>284</v>
      </c>
      <c r="H21" s="232">
        <f t="shared" si="6"/>
        <v>568</v>
      </c>
      <c r="I21" s="1">
        <f t="shared" si="6"/>
        <v>86</v>
      </c>
      <c r="J21" s="1">
        <f t="shared" si="6"/>
        <v>0</v>
      </c>
      <c r="K21" s="1">
        <f t="shared" si="6"/>
        <v>238</v>
      </c>
      <c r="L21" s="1">
        <f t="shared" si="6"/>
        <v>330</v>
      </c>
      <c r="M21" s="1">
        <f t="shared" si="6"/>
        <v>568</v>
      </c>
      <c r="N21" s="7"/>
      <c r="O21" s="8"/>
      <c r="P21" s="8"/>
      <c r="Q21" s="52"/>
      <c r="R21" s="7"/>
      <c r="S21" s="8"/>
      <c r="T21" s="8"/>
      <c r="U21" s="9"/>
    </row>
    <row r="22" spans="1:21" s="50" customFormat="1" ht="28.5" customHeight="1">
      <c r="A22" s="70" t="s">
        <v>32</v>
      </c>
      <c r="B22" s="59" t="s">
        <v>144</v>
      </c>
      <c r="C22" s="60">
        <v>2</v>
      </c>
      <c r="D22" s="61"/>
      <c r="E22" s="62">
        <v>1</v>
      </c>
      <c r="F22" s="222">
        <f>H22+G22</f>
        <v>409.5</v>
      </c>
      <c r="G22" s="3">
        <f>H22/2</f>
        <v>136.5</v>
      </c>
      <c r="H22" s="233">
        <f>K22+L22</f>
        <v>273</v>
      </c>
      <c r="I22" s="3"/>
      <c r="J22" s="63"/>
      <c r="K22" s="64">
        <v>119</v>
      </c>
      <c r="L22" s="65">
        <v>154</v>
      </c>
      <c r="M22" s="66">
        <f>K22+L22</f>
        <v>273</v>
      </c>
      <c r="N22" s="78"/>
      <c r="O22" s="79"/>
      <c r="P22" s="79"/>
      <c r="Q22" s="250"/>
      <c r="R22" s="78"/>
      <c r="S22" s="79"/>
      <c r="T22" s="79"/>
      <c r="U22" s="66"/>
    </row>
    <row r="23" spans="1:21" s="50" customFormat="1" ht="15.75" customHeight="1">
      <c r="A23" s="70" t="s">
        <v>34</v>
      </c>
      <c r="B23" s="181" t="s">
        <v>35</v>
      </c>
      <c r="C23" s="204"/>
      <c r="D23" s="202"/>
      <c r="E23" s="203">
        <v>2</v>
      </c>
      <c r="F23" s="221">
        <f>H23+G23</f>
        <v>150</v>
      </c>
      <c r="G23" s="3">
        <f>H23/2</f>
        <v>50</v>
      </c>
      <c r="H23" s="233">
        <f>K23+L23</f>
        <v>100</v>
      </c>
      <c r="I23" s="3">
        <v>76</v>
      </c>
      <c r="J23" s="71"/>
      <c r="K23" s="72">
        <v>34</v>
      </c>
      <c r="L23" s="73">
        <v>66</v>
      </c>
      <c r="M23" s="66">
        <f>K23+L23</f>
        <v>100</v>
      </c>
      <c r="N23" s="80"/>
      <c r="O23" s="81"/>
      <c r="P23" s="81"/>
      <c r="Q23" s="251"/>
      <c r="R23" s="80"/>
      <c r="S23" s="81"/>
      <c r="T23" s="81"/>
      <c r="U23" s="263"/>
    </row>
    <row r="24" spans="1:21" s="50" customFormat="1" ht="15.75" customHeight="1">
      <c r="A24" s="70" t="s">
        <v>36</v>
      </c>
      <c r="B24" s="182" t="s">
        <v>37</v>
      </c>
      <c r="C24" s="205">
        <v>2</v>
      </c>
      <c r="D24" s="206"/>
      <c r="E24" s="207"/>
      <c r="F24" s="221">
        <f>H24+G24</f>
        <v>150</v>
      </c>
      <c r="G24" s="3">
        <f>H24/2</f>
        <v>50</v>
      </c>
      <c r="H24" s="233">
        <f>K24+L24</f>
        <v>100</v>
      </c>
      <c r="I24" s="3">
        <v>10</v>
      </c>
      <c r="J24" s="71"/>
      <c r="K24" s="72">
        <v>34</v>
      </c>
      <c r="L24" s="73">
        <v>66</v>
      </c>
      <c r="M24" s="66">
        <f>K24+L24</f>
        <v>100</v>
      </c>
      <c r="N24" s="82"/>
      <c r="O24" s="83"/>
      <c r="P24" s="83"/>
      <c r="Q24" s="252"/>
      <c r="R24" s="82"/>
      <c r="S24" s="83"/>
      <c r="T24" s="83"/>
      <c r="U24" s="264"/>
    </row>
    <row r="25" spans="1:21" s="50" customFormat="1" ht="18" customHeight="1" thickBot="1">
      <c r="A25" s="70" t="s">
        <v>38</v>
      </c>
      <c r="B25" s="182" t="s">
        <v>39</v>
      </c>
      <c r="C25" s="205">
        <v>2</v>
      </c>
      <c r="D25" s="206"/>
      <c r="E25" s="207"/>
      <c r="F25" s="51">
        <f>H25+G25</f>
        <v>142.5</v>
      </c>
      <c r="G25" s="243">
        <f>H25/2</f>
        <v>47.5</v>
      </c>
      <c r="H25" s="235">
        <f>K25+L25</f>
        <v>95</v>
      </c>
      <c r="I25" s="3"/>
      <c r="J25" s="84"/>
      <c r="K25" s="85">
        <v>51</v>
      </c>
      <c r="L25" s="86">
        <v>44</v>
      </c>
      <c r="M25" s="74">
        <f>K25+L25</f>
        <v>95</v>
      </c>
      <c r="N25" s="75"/>
      <c r="O25" s="76"/>
      <c r="P25" s="76"/>
      <c r="Q25" s="253"/>
      <c r="R25" s="75"/>
      <c r="S25" s="76"/>
      <c r="T25" s="76"/>
      <c r="U25" s="265"/>
    </row>
    <row r="26" spans="1:21" s="87" customFormat="1" ht="23.25" customHeight="1" thickBot="1">
      <c r="A26" s="90" t="s">
        <v>40</v>
      </c>
      <c r="B26" s="183" t="s">
        <v>138</v>
      </c>
      <c r="C26" s="91"/>
      <c r="D26" s="92"/>
      <c r="E26" s="168"/>
      <c r="F26" s="223">
        <f>SUM(F27:F30)</f>
        <v>501</v>
      </c>
      <c r="G26" s="18">
        <f aca="true" t="shared" si="7" ref="G26:U26">SUM(G27:G30)</f>
        <v>167</v>
      </c>
      <c r="H26" s="223">
        <f t="shared" si="7"/>
        <v>334</v>
      </c>
      <c r="I26" s="18">
        <f t="shared" si="7"/>
        <v>240.8</v>
      </c>
      <c r="J26" s="223">
        <f t="shared" si="7"/>
        <v>0</v>
      </c>
      <c r="K26" s="122">
        <f t="shared" si="7"/>
        <v>0</v>
      </c>
      <c r="L26" s="123">
        <f t="shared" si="7"/>
        <v>0</v>
      </c>
      <c r="M26" s="124">
        <f t="shared" si="7"/>
        <v>0</v>
      </c>
      <c r="N26" s="17">
        <f t="shared" si="7"/>
        <v>128</v>
      </c>
      <c r="O26" s="17">
        <f t="shared" si="7"/>
        <v>102</v>
      </c>
      <c r="P26" s="17">
        <f t="shared" si="7"/>
        <v>0</v>
      </c>
      <c r="Q26" s="223">
        <f t="shared" si="7"/>
        <v>230</v>
      </c>
      <c r="R26" s="122">
        <f t="shared" si="7"/>
        <v>64</v>
      </c>
      <c r="S26" s="17">
        <f t="shared" si="7"/>
        <v>40</v>
      </c>
      <c r="T26" s="17">
        <f t="shared" si="7"/>
        <v>0</v>
      </c>
      <c r="U26" s="237">
        <f t="shared" si="7"/>
        <v>104</v>
      </c>
    </row>
    <row r="27" spans="1:21" ht="15.75">
      <c r="A27" s="93" t="s">
        <v>41</v>
      </c>
      <c r="B27" s="184" t="s">
        <v>42</v>
      </c>
      <c r="C27" s="94"/>
      <c r="D27" s="48"/>
      <c r="E27" s="112">
        <v>4</v>
      </c>
      <c r="F27" s="224">
        <f aca="true" t="shared" si="8" ref="F27:F33">G27+H27</f>
        <v>73.5</v>
      </c>
      <c r="G27" s="31">
        <f aca="true" t="shared" si="9" ref="G27:G33">H27/2</f>
        <v>24.5</v>
      </c>
      <c r="H27" s="12">
        <f>N27+O27+R27+S27+T27</f>
        <v>49</v>
      </c>
      <c r="I27" s="13">
        <f>H27*0.6</f>
        <v>29.4</v>
      </c>
      <c r="J27" s="13"/>
      <c r="K27" s="10"/>
      <c r="L27" s="33"/>
      <c r="M27" s="95"/>
      <c r="N27" s="35">
        <v>32</v>
      </c>
      <c r="O27" s="33">
        <v>17</v>
      </c>
      <c r="P27" s="33"/>
      <c r="Q27" s="11">
        <f>N27+O27</f>
        <v>49</v>
      </c>
      <c r="R27" s="35"/>
      <c r="S27" s="33"/>
      <c r="T27" s="33"/>
      <c r="U27" s="95"/>
    </row>
    <row r="28" spans="1:21" ht="15.75">
      <c r="A28" s="96" t="s">
        <v>43</v>
      </c>
      <c r="B28" s="185" t="s">
        <v>25</v>
      </c>
      <c r="C28" s="97"/>
      <c r="D28" s="48"/>
      <c r="E28" s="208">
        <v>4</v>
      </c>
      <c r="F28" s="225">
        <f t="shared" si="8"/>
        <v>73.5</v>
      </c>
      <c r="G28" s="22">
        <f t="shared" si="9"/>
        <v>24.5</v>
      </c>
      <c r="H28" s="12">
        <f>N28+O28+R28+S28+T28</f>
        <v>49</v>
      </c>
      <c r="I28" s="13">
        <f>H28*0.6</f>
        <v>29.4</v>
      </c>
      <c r="J28" s="22"/>
      <c r="K28" s="14"/>
      <c r="L28" s="98"/>
      <c r="M28" s="99"/>
      <c r="N28" s="97">
        <v>32</v>
      </c>
      <c r="O28" s="98">
        <v>17</v>
      </c>
      <c r="P28" s="98"/>
      <c r="Q28" s="254">
        <f>N28+O28</f>
        <v>49</v>
      </c>
      <c r="R28" s="97"/>
      <c r="S28" s="98"/>
      <c r="T28" s="98"/>
      <c r="U28" s="99"/>
    </row>
    <row r="29" spans="1:21" ht="15.75">
      <c r="A29" s="96" t="s">
        <v>44</v>
      </c>
      <c r="B29" s="185" t="s">
        <v>23</v>
      </c>
      <c r="C29" s="97"/>
      <c r="D29" s="288">
        <v>3.5</v>
      </c>
      <c r="E29" s="288">
        <v>4.6</v>
      </c>
      <c r="F29" s="225">
        <f t="shared" si="8"/>
        <v>177</v>
      </c>
      <c r="G29" s="22">
        <f t="shared" si="9"/>
        <v>59</v>
      </c>
      <c r="H29" s="12">
        <f>N29+O29+R29+S29+T29</f>
        <v>118</v>
      </c>
      <c r="I29" s="13">
        <v>72</v>
      </c>
      <c r="J29" s="22"/>
      <c r="K29" s="14"/>
      <c r="L29" s="98"/>
      <c r="M29" s="99"/>
      <c r="N29" s="97">
        <v>32</v>
      </c>
      <c r="O29" s="98">
        <v>34</v>
      </c>
      <c r="P29" s="98"/>
      <c r="Q29" s="254">
        <f>N29+O29</f>
        <v>66</v>
      </c>
      <c r="R29" s="97">
        <v>32</v>
      </c>
      <c r="S29" s="98">
        <v>20</v>
      </c>
      <c r="T29" s="98"/>
      <c r="U29" s="99">
        <f>R29+S29+T29</f>
        <v>52</v>
      </c>
    </row>
    <row r="30" spans="1:21" ht="16.5" thickBot="1">
      <c r="A30" s="100" t="s">
        <v>45</v>
      </c>
      <c r="B30" s="186" t="s">
        <v>27</v>
      </c>
      <c r="C30" s="101"/>
      <c r="D30" s="288">
        <v>3.5</v>
      </c>
      <c r="E30" s="288">
        <v>4.6</v>
      </c>
      <c r="F30" s="226">
        <f t="shared" si="8"/>
        <v>177</v>
      </c>
      <c r="G30" s="24">
        <f t="shared" si="9"/>
        <v>59</v>
      </c>
      <c r="H30" s="23">
        <f>N30+O30+R30+S30+T30</f>
        <v>118</v>
      </c>
      <c r="I30" s="13">
        <v>110</v>
      </c>
      <c r="J30" s="24"/>
      <c r="K30" s="15"/>
      <c r="L30" s="102"/>
      <c r="M30" s="103"/>
      <c r="N30" s="101">
        <v>32</v>
      </c>
      <c r="O30" s="102">
        <v>34</v>
      </c>
      <c r="P30" s="102"/>
      <c r="Q30" s="16">
        <f>N30+O30</f>
        <v>66</v>
      </c>
      <c r="R30" s="101">
        <v>32</v>
      </c>
      <c r="S30" s="102">
        <v>20</v>
      </c>
      <c r="T30" s="102"/>
      <c r="U30" s="99">
        <f>R30+S30+T30</f>
        <v>52</v>
      </c>
    </row>
    <row r="31" spans="1:21" s="104" customFormat="1" ht="22.5" customHeight="1" thickBot="1">
      <c r="A31" s="90" t="s">
        <v>46</v>
      </c>
      <c r="B31" s="183" t="s">
        <v>139</v>
      </c>
      <c r="C31" s="91"/>
      <c r="D31" s="92"/>
      <c r="E31" s="168"/>
      <c r="F31" s="223">
        <f>F32+F33</f>
        <v>172.5</v>
      </c>
      <c r="G31" s="18">
        <f aca="true" t="shared" si="10" ref="G31:U31">G32+G33</f>
        <v>57.5</v>
      </c>
      <c r="H31" s="17">
        <f t="shared" si="10"/>
        <v>115</v>
      </c>
      <c r="I31" s="17">
        <f t="shared" si="10"/>
        <v>67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0</v>
      </c>
      <c r="N31" s="17">
        <f t="shared" si="10"/>
        <v>64</v>
      </c>
      <c r="O31" s="17">
        <f t="shared" si="10"/>
        <v>51</v>
      </c>
      <c r="P31" s="17">
        <f t="shared" si="10"/>
        <v>0</v>
      </c>
      <c r="Q31" s="223">
        <f t="shared" si="10"/>
        <v>115</v>
      </c>
      <c r="R31" s="122">
        <f t="shared" si="10"/>
        <v>0</v>
      </c>
      <c r="S31" s="17">
        <f t="shared" si="10"/>
        <v>0</v>
      </c>
      <c r="T31" s="17">
        <f t="shared" si="10"/>
        <v>0</v>
      </c>
      <c r="U31" s="237">
        <f t="shared" si="10"/>
        <v>0</v>
      </c>
    </row>
    <row r="32" spans="1:21" ht="19.5" customHeight="1">
      <c r="A32" s="93" t="s">
        <v>47</v>
      </c>
      <c r="B32" s="184" t="s">
        <v>33</v>
      </c>
      <c r="C32" s="94"/>
      <c r="D32" s="68"/>
      <c r="E32" s="112">
        <v>4</v>
      </c>
      <c r="F32" s="110">
        <f t="shared" si="8"/>
        <v>99</v>
      </c>
      <c r="G32" s="13">
        <f t="shared" si="9"/>
        <v>33</v>
      </c>
      <c r="H32" s="12">
        <f>N32+O32+R32+S32+T32</f>
        <v>66</v>
      </c>
      <c r="I32" s="13">
        <v>33</v>
      </c>
      <c r="J32" s="13"/>
      <c r="K32" s="19"/>
      <c r="L32" s="105"/>
      <c r="M32" s="106"/>
      <c r="N32" s="94">
        <v>32</v>
      </c>
      <c r="O32" s="105">
        <v>34</v>
      </c>
      <c r="P32" s="105"/>
      <c r="Q32" s="20">
        <f>N32+O32</f>
        <v>66</v>
      </c>
      <c r="R32" s="94"/>
      <c r="S32" s="105"/>
      <c r="T32" s="105"/>
      <c r="U32" s="106"/>
    </row>
    <row r="33" spans="1:21" ht="23.25" customHeight="1" thickBot="1">
      <c r="A33" s="96" t="s">
        <v>48</v>
      </c>
      <c r="B33" s="187" t="s">
        <v>49</v>
      </c>
      <c r="C33" s="97"/>
      <c r="D33" s="209"/>
      <c r="E33" s="208">
        <v>4</v>
      </c>
      <c r="F33" s="227">
        <f t="shared" si="8"/>
        <v>73.5</v>
      </c>
      <c r="G33" s="244">
        <f t="shared" si="9"/>
        <v>24.5</v>
      </c>
      <c r="H33" s="236">
        <f>N33+O33+R33+S33+T33</f>
        <v>49</v>
      </c>
      <c r="I33" s="13">
        <v>34</v>
      </c>
      <c r="J33" s="22"/>
      <c r="K33" s="21"/>
      <c r="L33" s="107"/>
      <c r="M33" s="108"/>
      <c r="N33" s="109">
        <v>32</v>
      </c>
      <c r="O33" s="107">
        <v>17</v>
      </c>
      <c r="P33" s="107"/>
      <c r="Q33" s="255">
        <f>N33+O33</f>
        <v>49</v>
      </c>
      <c r="R33" s="109"/>
      <c r="S33" s="107"/>
      <c r="T33" s="107"/>
      <c r="U33" s="108"/>
    </row>
    <row r="34" spans="1:21" s="87" customFormat="1" ht="23.25" customHeight="1" thickBot="1">
      <c r="A34" s="90" t="s">
        <v>50</v>
      </c>
      <c r="B34" s="183" t="s">
        <v>140</v>
      </c>
      <c r="C34" s="91"/>
      <c r="D34" s="92"/>
      <c r="E34" s="168"/>
      <c r="F34" s="228">
        <f aca="true" t="shared" si="11" ref="F34:U34">F35+F45+F47</f>
        <v>2872.5</v>
      </c>
      <c r="G34" s="245">
        <f t="shared" si="11"/>
        <v>837.5</v>
      </c>
      <c r="H34" s="25">
        <f t="shared" si="11"/>
        <v>2035</v>
      </c>
      <c r="I34" s="228">
        <f t="shared" si="11"/>
        <v>685.4</v>
      </c>
      <c r="J34" s="245">
        <f t="shared" si="11"/>
        <v>40</v>
      </c>
      <c r="K34" s="25">
        <f t="shared" si="11"/>
        <v>0</v>
      </c>
      <c r="L34" s="25">
        <f t="shared" si="11"/>
        <v>0</v>
      </c>
      <c r="M34" s="228">
        <f t="shared" si="11"/>
        <v>0</v>
      </c>
      <c r="N34" s="38">
        <f t="shared" si="11"/>
        <v>384</v>
      </c>
      <c r="O34" s="88">
        <f t="shared" si="11"/>
        <v>603</v>
      </c>
      <c r="P34" s="88">
        <f t="shared" si="11"/>
        <v>72</v>
      </c>
      <c r="Q34" s="89">
        <f t="shared" si="11"/>
        <v>1059</v>
      </c>
      <c r="R34" s="38">
        <f t="shared" si="11"/>
        <v>512</v>
      </c>
      <c r="S34" s="25">
        <f t="shared" si="11"/>
        <v>320</v>
      </c>
      <c r="T34" s="25">
        <f t="shared" si="11"/>
        <v>144</v>
      </c>
      <c r="U34" s="39">
        <f t="shared" si="11"/>
        <v>976</v>
      </c>
    </row>
    <row r="35" spans="1:21" s="111" customFormat="1" ht="16.5" thickBot="1">
      <c r="A35" s="90" t="s">
        <v>51</v>
      </c>
      <c r="B35" s="183" t="s">
        <v>52</v>
      </c>
      <c r="C35" s="91"/>
      <c r="D35" s="92"/>
      <c r="E35" s="168"/>
      <c r="F35" s="228">
        <f aca="true" t="shared" si="12" ref="F35:U35">SUM(F36:F44)</f>
        <v>834</v>
      </c>
      <c r="G35" s="245">
        <f t="shared" si="12"/>
        <v>278</v>
      </c>
      <c r="H35" s="25">
        <f t="shared" si="12"/>
        <v>556</v>
      </c>
      <c r="I35" s="228">
        <f t="shared" si="12"/>
        <v>198</v>
      </c>
      <c r="J35" s="245">
        <f t="shared" si="12"/>
        <v>0</v>
      </c>
      <c r="K35" s="25">
        <f t="shared" si="12"/>
        <v>0</v>
      </c>
      <c r="L35" s="25">
        <f t="shared" si="12"/>
        <v>0</v>
      </c>
      <c r="M35" s="228">
        <f t="shared" si="12"/>
        <v>0</v>
      </c>
      <c r="N35" s="38">
        <f t="shared" si="12"/>
        <v>240</v>
      </c>
      <c r="O35" s="88">
        <f t="shared" si="12"/>
        <v>204</v>
      </c>
      <c r="P35" s="88">
        <f t="shared" si="12"/>
        <v>0</v>
      </c>
      <c r="Q35" s="89">
        <f t="shared" si="12"/>
        <v>444</v>
      </c>
      <c r="R35" s="38">
        <f t="shared" si="12"/>
        <v>112</v>
      </c>
      <c r="S35" s="25">
        <f t="shared" si="12"/>
        <v>0</v>
      </c>
      <c r="T35" s="25">
        <f t="shared" si="12"/>
        <v>0</v>
      </c>
      <c r="U35" s="39">
        <f t="shared" si="12"/>
        <v>112</v>
      </c>
    </row>
    <row r="36" spans="1:21" ht="16.5" thickBot="1">
      <c r="A36" s="93" t="s">
        <v>53</v>
      </c>
      <c r="B36" s="184" t="s">
        <v>54</v>
      </c>
      <c r="C36" s="91">
        <v>5</v>
      </c>
      <c r="D36" s="33"/>
      <c r="E36" s="112"/>
      <c r="F36" s="224">
        <f aca="true" t="shared" si="13" ref="F36:F44">G36+H36</f>
        <v>217.5</v>
      </c>
      <c r="G36" s="31">
        <f aca="true" t="shared" si="14" ref="G36:G44">H36/2</f>
        <v>72.5</v>
      </c>
      <c r="H36" s="12">
        <f aca="true" t="shared" si="15" ref="H36:H44">N36+O36+R36+S36+T36</f>
        <v>145</v>
      </c>
      <c r="I36" s="13">
        <v>15</v>
      </c>
      <c r="J36" s="13"/>
      <c r="K36" s="10"/>
      <c r="L36" s="33"/>
      <c r="M36" s="95"/>
      <c r="N36" s="35">
        <v>16</v>
      </c>
      <c r="O36" s="33">
        <v>17</v>
      </c>
      <c r="P36" s="33"/>
      <c r="Q36" s="11">
        <f aca="true" t="shared" si="16" ref="Q36:Q44">N36+O36</f>
        <v>33</v>
      </c>
      <c r="R36" s="35">
        <v>112</v>
      </c>
      <c r="S36" s="33"/>
      <c r="T36" s="33"/>
      <c r="U36" s="275">
        <f>R36+S36</f>
        <v>112</v>
      </c>
    </row>
    <row r="37" spans="1:21" ht="15.75">
      <c r="A37" s="96" t="s">
        <v>55</v>
      </c>
      <c r="B37" s="185" t="s">
        <v>56</v>
      </c>
      <c r="C37" s="274">
        <v>3</v>
      </c>
      <c r="D37" s="98"/>
      <c r="E37" s="210"/>
      <c r="F37" s="225">
        <f t="shared" si="13"/>
        <v>72</v>
      </c>
      <c r="G37" s="22">
        <f t="shared" si="14"/>
        <v>24</v>
      </c>
      <c r="H37" s="12">
        <f t="shared" si="15"/>
        <v>48</v>
      </c>
      <c r="I37" s="13">
        <f>H37*0.6</f>
        <v>28.799999999999997</v>
      </c>
      <c r="J37" s="22"/>
      <c r="K37" s="14"/>
      <c r="L37" s="98"/>
      <c r="M37" s="99"/>
      <c r="N37" s="97">
        <v>48</v>
      </c>
      <c r="O37" s="98"/>
      <c r="P37" s="98"/>
      <c r="Q37" s="254">
        <f t="shared" si="16"/>
        <v>48</v>
      </c>
      <c r="R37" s="97"/>
      <c r="S37" s="98"/>
      <c r="T37" s="98"/>
      <c r="U37" s="99"/>
    </row>
    <row r="38" spans="1:21" ht="15.75">
      <c r="A38" s="96" t="s">
        <v>57</v>
      </c>
      <c r="B38" s="185" t="s">
        <v>58</v>
      </c>
      <c r="C38" s="211">
        <v>4</v>
      </c>
      <c r="D38" s="212"/>
      <c r="E38" s="208"/>
      <c r="F38" s="225">
        <f t="shared" si="13"/>
        <v>99</v>
      </c>
      <c r="G38" s="22">
        <f t="shared" si="14"/>
        <v>33</v>
      </c>
      <c r="H38" s="12">
        <f t="shared" si="15"/>
        <v>66</v>
      </c>
      <c r="I38" s="13">
        <v>20</v>
      </c>
      <c r="J38" s="22"/>
      <c r="K38" s="14"/>
      <c r="L38" s="98"/>
      <c r="M38" s="99"/>
      <c r="N38" s="97">
        <v>32</v>
      </c>
      <c r="O38" s="98">
        <v>34</v>
      </c>
      <c r="P38" s="98"/>
      <c r="Q38" s="254">
        <f t="shared" si="16"/>
        <v>66</v>
      </c>
      <c r="R38" s="97"/>
      <c r="S38" s="98"/>
      <c r="T38" s="98"/>
      <c r="U38" s="99"/>
    </row>
    <row r="39" spans="1:21" ht="15.75">
      <c r="A39" s="96" t="s">
        <v>59</v>
      </c>
      <c r="B39" s="187" t="s">
        <v>145</v>
      </c>
      <c r="C39" s="97"/>
      <c r="D39" s="98"/>
      <c r="E39" s="208">
        <v>4</v>
      </c>
      <c r="F39" s="225">
        <f t="shared" si="13"/>
        <v>75</v>
      </c>
      <c r="G39" s="22">
        <f t="shared" si="14"/>
        <v>25</v>
      </c>
      <c r="H39" s="12">
        <f t="shared" si="15"/>
        <v>50</v>
      </c>
      <c r="I39" s="13">
        <v>20</v>
      </c>
      <c r="J39" s="22"/>
      <c r="K39" s="14"/>
      <c r="L39" s="98"/>
      <c r="M39" s="99"/>
      <c r="N39" s="97">
        <v>16</v>
      </c>
      <c r="O39" s="98">
        <v>34</v>
      </c>
      <c r="P39" s="98"/>
      <c r="Q39" s="254">
        <f t="shared" si="16"/>
        <v>50</v>
      </c>
      <c r="R39" s="97"/>
      <c r="S39" s="98"/>
      <c r="T39" s="98"/>
      <c r="U39" s="99"/>
    </row>
    <row r="40" spans="1:21" ht="25.5" customHeight="1">
      <c r="A40" s="96" t="s">
        <v>60</v>
      </c>
      <c r="B40" s="187" t="s">
        <v>61</v>
      </c>
      <c r="C40" s="97"/>
      <c r="D40" s="98"/>
      <c r="E40" s="208">
        <v>3</v>
      </c>
      <c r="F40" s="225">
        <f t="shared" si="13"/>
        <v>72</v>
      </c>
      <c r="G40" s="22">
        <f t="shared" si="14"/>
        <v>24</v>
      </c>
      <c r="H40" s="12">
        <f t="shared" si="15"/>
        <v>48</v>
      </c>
      <c r="I40" s="13">
        <v>15</v>
      </c>
      <c r="J40" s="22"/>
      <c r="K40" s="14"/>
      <c r="L40" s="98"/>
      <c r="M40" s="99"/>
      <c r="N40" s="97">
        <v>48</v>
      </c>
      <c r="O40" s="98"/>
      <c r="P40" s="98"/>
      <c r="Q40" s="254">
        <f t="shared" si="16"/>
        <v>48</v>
      </c>
      <c r="R40" s="97"/>
      <c r="S40" s="98"/>
      <c r="T40" s="98"/>
      <c r="U40" s="99"/>
    </row>
    <row r="41" spans="1:21" ht="13.5" customHeight="1">
      <c r="A41" s="96" t="s">
        <v>62</v>
      </c>
      <c r="B41" s="185" t="s">
        <v>63</v>
      </c>
      <c r="C41" s="97"/>
      <c r="D41" s="212"/>
      <c r="E41" s="208">
        <v>4</v>
      </c>
      <c r="F41" s="225">
        <f t="shared" si="13"/>
        <v>51</v>
      </c>
      <c r="G41" s="22">
        <f t="shared" si="14"/>
        <v>17</v>
      </c>
      <c r="H41" s="12">
        <f t="shared" si="15"/>
        <v>34</v>
      </c>
      <c r="I41" s="13">
        <v>14</v>
      </c>
      <c r="J41" s="22"/>
      <c r="K41" s="14"/>
      <c r="L41" s="98"/>
      <c r="M41" s="99"/>
      <c r="N41" s="97"/>
      <c r="O41" s="98">
        <v>34</v>
      </c>
      <c r="P41" s="98"/>
      <c r="Q41" s="254">
        <f t="shared" si="16"/>
        <v>34</v>
      </c>
      <c r="R41" s="97"/>
      <c r="S41" s="98"/>
      <c r="T41" s="98"/>
      <c r="U41" s="99"/>
    </row>
    <row r="42" spans="1:21" ht="15.75">
      <c r="A42" s="96" t="s">
        <v>64</v>
      </c>
      <c r="B42" s="185" t="s">
        <v>65</v>
      </c>
      <c r="C42" s="211">
        <v>4</v>
      </c>
      <c r="D42" s="212"/>
      <c r="E42" s="208"/>
      <c r="F42" s="225">
        <f t="shared" si="13"/>
        <v>73.5</v>
      </c>
      <c r="G42" s="22">
        <f t="shared" si="14"/>
        <v>24.5</v>
      </c>
      <c r="H42" s="12">
        <f t="shared" si="15"/>
        <v>49</v>
      </c>
      <c r="I42" s="13">
        <f>H42*0.6</f>
        <v>29.4</v>
      </c>
      <c r="J42" s="22"/>
      <c r="K42" s="14"/>
      <c r="L42" s="98"/>
      <c r="M42" s="113"/>
      <c r="N42" s="97">
        <v>32</v>
      </c>
      <c r="O42" s="98">
        <v>17</v>
      </c>
      <c r="P42" s="98"/>
      <c r="Q42" s="254">
        <f t="shared" si="16"/>
        <v>49</v>
      </c>
      <c r="R42" s="97"/>
      <c r="S42" s="98"/>
      <c r="T42" s="98"/>
      <c r="U42" s="99"/>
    </row>
    <row r="43" spans="1:21" s="114" customFormat="1" ht="23.25" customHeight="1">
      <c r="A43" s="96" t="s">
        <v>66</v>
      </c>
      <c r="B43" s="188" t="s">
        <v>67</v>
      </c>
      <c r="C43" s="211">
        <v>3</v>
      </c>
      <c r="D43" s="98"/>
      <c r="E43" s="208"/>
      <c r="F43" s="225">
        <f t="shared" si="13"/>
        <v>72</v>
      </c>
      <c r="G43" s="22">
        <f t="shared" si="14"/>
        <v>24</v>
      </c>
      <c r="H43" s="12">
        <f t="shared" si="15"/>
        <v>48</v>
      </c>
      <c r="I43" s="13">
        <v>15</v>
      </c>
      <c r="J43" s="22"/>
      <c r="K43" s="14"/>
      <c r="L43" s="98"/>
      <c r="M43" s="99"/>
      <c r="N43" s="97">
        <v>48</v>
      </c>
      <c r="O43" s="98"/>
      <c r="P43" s="98"/>
      <c r="Q43" s="254">
        <f t="shared" si="16"/>
        <v>48</v>
      </c>
      <c r="R43" s="97"/>
      <c r="S43" s="98"/>
      <c r="T43" s="98"/>
      <c r="U43" s="99"/>
    </row>
    <row r="44" spans="1:21" ht="15" customHeight="1" thickBot="1">
      <c r="A44" s="100" t="s">
        <v>68</v>
      </c>
      <c r="B44" s="189" t="s">
        <v>69</v>
      </c>
      <c r="C44" s="101"/>
      <c r="D44" s="102"/>
      <c r="E44" s="213">
        <v>4</v>
      </c>
      <c r="F44" s="226">
        <f t="shared" si="13"/>
        <v>102</v>
      </c>
      <c r="G44" s="24">
        <f t="shared" si="14"/>
        <v>34</v>
      </c>
      <c r="H44" s="23">
        <f t="shared" si="15"/>
        <v>68</v>
      </c>
      <c r="I44" s="26">
        <f>H44*0.6</f>
        <v>40.8</v>
      </c>
      <c r="J44" s="24"/>
      <c r="K44" s="15"/>
      <c r="L44" s="102"/>
      <c r="M44" s="103"/>
      <c r="N44" s="115"/>
      <c r="O44" s="98">
        <v>68</v>
      </c>
      <c r="P44" s="98"/>
      <c r="Q44" s="254">
        <f t="shared" si="16"/>
        <v>68</v>
      </c>
      <c r="R44" s="97"/>
      <c r="S44" s="98"/>
      <c r="T44" s="98"/>
      <c r="U44" s="99"/>
    </row>
    <row r="45" spans="1:21" ht="15" customHeight="1" thickBot="1">
      <c r="A45" s="116"/>
      <c r="B45" s="190" t="s">
        <v>70</v>
      </c>
      <c r="C45" s="38"/>
      <c r="D45" s="88"/>
      <c r="E45" s="117"/>
      <c r="F45" s="223">
        <f>SUM(F46:F46)</f>
        <v>153</v>
      </c>
      <c r="G45" s="289">
        <f>SUM(G46:G46)</f>
        <v>51</v>
      </c>
      <c r="H45" s="17">
        <f>SUM(H46:H46)</f>
        <v>102</v>
      </c>
      <c r="I45" s="223">
        <f>SUM(I46:I46)</f>
        <v>40</v>
      </c>
      <c r="J45" s="18">
        <f aca="true" t="shared" si="17" ref="J45:Q45">SUM(J46:J46)</f>
        <v>0</v>
      </c>
      <c r="K45" s="17">
        <f t="shared" si="17"/>
        <v>0</v>
      </c>
      <c r="L45" s="17">
        <f t="shared" si="17"/>
        <v>0</v>
      </c>
      <c r="M45" s="223">
        <f t="shared" si="17"/>
        <v>0</v>
      </c>
      <c r="N45" s="122">
        <f t="shared" si="17"/>
        <v>0</v>
      </c>
      <c r="O45" s="123">
        <f t="shared" si="17"/>
        <v>0</v>
      </c>
      <c r="P45" s="123">
        <f t="shared" si="17"/>
        <v>0</v>
      </c>
      <c r="Q45" s="124">
        <f t="shared" si="17"/>
        <v>0</v>
      </c>
      <c r="R45" s="122">
        <f>SUM(R46:R46)</f>
        <v>32</v>
      </c>
      <c r="S45" s="122">
        <f>SUM(S46:S46)</f>
        <v>70</v>
      </c>
      <c r="T45" s="122">
        <f>SUM(T46:T46)</f>
        <v>0</v>
      </c>
      <c r="U45" s="122">
        <f>SUM(U46:U46)</f>
        <v>102</v>
      </c>
    </row>
    <row r="46" spans="1:21" s="120" customFormat="1" ht="16.5" customHeight="1" thickBot="1">
      <c r="A46" s="167" t="s">
        <v>119</v>
      </c>
      <c r="B46" s="278" t="s">
        <v>118</v>
      </c>
      <c r="C46" s="279"/>
      <c r="D46" s="280"/>
      <c r="E46" s="281">
        <v>6</v>
      </c>
      <c r="F46" s="31">
        <f>G46+H46</f>
        <v>153</v>
      </c>
      <c r="G46" s="22">
        <f>H46/2</f>
        <v>51</v>
      </c>
      <c r="H46" s="282">
        <f>M46+Q46+U46</f>
        <v>102</v>
      </c>
      <c r="I46" s="31">
        <v>40</v>
      </c>
      <c r="J46" s="283"/>
      <c r="K46" s="279"/>
      <c r="L46" s="284"/>
      <c r="M46" s="285"/>
      <c r="N46" s="279"/>
      <c r="O46" s="284"/>
      <c r="P46" s="284"/>
      <c r="Q46" s="286"/>
      <c r="R46" s="279">
        <v>32</v>
      </c>
      <c r="S46" s="284">
        <v>70</v>
      </c>
      <c r="T46" s="284"/>
      <c r="U46" s="287">
        <f>R46+S46+T46</f>
        <v>102</v>
      </c>
    </row>
    <row r="47" spans="1:21" s="111" customFormat="1" ht="16.5" thickBot="1">
      <c r="A47" s="121" t="s">
        <v>71</v>
      </c>
      <c r="B47" s="191" t="s">
        <v>72</v>
      </c>
      <c r="C47" s="91"/>
      <c r="D47" s="92"/>
      <c r="E47" s="168"/>
      <c r="F47" s="223">
        <f>F48+F54+F60+F65</f>
        <v>1885.5</v>
      </c>
      <c r="G47" s="18">
        <f aca="true" t="shared" si="18" ref="G47:U47">G48+G54+G60+G65</f>
        <v>508.5</v>
      </c>
      <c r="H47" s="17">
        <f t="shared" si="18"/>
        <v>1377</v>
      </c>
      <c r="I47" s="223">
        <f t="shared" si="18"/>
        <v>447.4</v>
      </c>
      <c r="J47" s="18">
        <f t="shared" si="18"/>
        <v>40</v>
      </c>
      <c r="K47" s="17">
        <f t="shared" si="18"/>
        <v>0</v>
      </c>
      <c r="L47" s="17">
        <f t="shared" si="18"/>
        <v>0</v>
      </c>
      <c r="M47" s="223">
        <f t="shared" si="18"/>
        <v>0</v>
      </c>
      <c r="N47" s="122">
        <f t="shared" si="18"/>
        <v>144</v>
      </c>
      <c r="O47" s="123">
        <f t="shared" si="18"/>
        <v>399</v>
      </c>
      <c r="P47" s="123">
        <f t="shared" si="18"/>
        <v>72</v>
      </c>
      <c r="Q47" s="124">
        <f t="shared" si="18"/>
        <v>615</v>
      </c>
      <c r="R47" s="122">
        <f t="shared" si="18"/>
        <v>368</v>
      </c>
      <c r="S47" s="17">
        <f t="shared" si="18"/>
        <v>250</v>
      </c>
      <c r="T47" s="17">
        <f t="shared" si="18"/>
        <v>144</v>
      </c>
      <c r="U47" s="237">
        <f t="shared" si="18"/>
        <v>762</v>
      </c>
    </row>
    <row r="48" spans="1:21" s="125" customFormat="1" ht="27.75" customHeight="1" thickBot="1">
      <c r="A48" s="90" t="s">
        <v>73</v>
      </c>
      <c r="B48" s="190" t="s">
        <v>74</v>
      </c>
      <c r="C48" s="169">
        <v>6</v>
      </c>
      <c r="D48" s="88"/>
      <c r="E48" s="89"/>
      <c r="F48" s="228">
        <f>SUM(F49:F53)</f>
        <v>318</v>
      </c>
      <c r="G48" s="245">
        <f>G49+G50+G51</f>
        <v>94</v>
      </c>
      <c r="H48" s="237">
        <f>H49+H50+H51+H52+H53</f>
        <v>224</v>
      </c>
      <c r="I48" s="18">
        <f>I49+I50+I51</f>
        <v>92</v>
      </c>
      <c r="J48" s="18">
        <f>J49+J50+J51</f>
        <v>0</v>
      </c>
      <c r="K48" s="122">
        <f>K49+K50+K51</f>
        <v>0</v>
      </c>
      <c r="L48" s="123">
        <f>L49+L50+L51</f>
        <v>0</v>
      </c>
      <c r="M48" s="124">
        <f>M49+M50+M51</f>
        <v>0</v>
      </c>
      <c r="N48" s="38">
        <f aca="true" t="shared" si="19" ref="N48:U48">N49+N50+N51+N52+N53</f>
        <v>0</v>
      </c>
      <c r="O48" s="25">
        <f t="shared" si="19"/>
        <v>0</v>
      </c>
      <c r="P48" s="25">
        <f t="shared" si="19"/>
        <v>0</v>
      </c>
      <c r="Q48" s="228">
        <f t="shared" si="19"/>
        <v>0</v>
      </c>
      <c r="R48" s="38">
        <f t="shared" si="19"/>
        <v>48</v>
      </c>
      <c r="S48" s="25">
        <f t="shared" si="19"/>
        <v>140</v>
      </c>
      <c r="T48" s="25">
        <f t="shared" si="19"/>
        <v>36</v>
      </c>
      <c r="U48" s="39">
        <f t="shared" si="19"/>
        <v>224</v>
      </c>
    </row>
    <row r="49" spans="1:21" ht="14.25" customHeight="1">
      <c r="A49" s="126" t="s">
        <v>75</v>
      </c>
      <c r="B49" s="192" t="s">
        <v>76</v>
      </c>
      <c r="C49" s="170"/>
      <c r="D49" s="127"/>
      <c r="E49" s="112">
        <v>6</v>
      </c>
      <c r="F49" s="224">
        <f>G49+H49</f>
        <v>90</v>
      </c>
      <c r="G49" s="31">
        <f>H49/2</f>
        <v>30</v>
      </c>
      <c r="H49" s="12">
        <f>Q49+U49</f>
        <v>60</v>
      </c>
      <c r="I49" s="13">
        <v>30</v>
      </c>
      <c r="J49" s="13"/>
      <c r="K49" s="35"/>
      <c r="L49" s="33"/>
      <c r="M49" s="95"/>
      <c r="N49" s="35"/>
      <c r="O49" s="33"/>
      <c r="P49" s="33"/>
      <c r="Q49" s="11">
        <f>N49+O49</f>
        <v>0</v>
      </c>
      <c r="R49" s="94"/>
      <c r="S49" s="105">
        <v>60</v>
      </c>
      <c r="T49" s="105"/>
      <c r="U49" s="118">
        <f>R49+S49</f>
        <v>60</v>
      </c>
    </row>
    <row r="50" spans="1:21" ht="15.75">
      <c r="A50" s="96" t="s">
        <v>77</v>
      </c>
      <c r="B50" s="187" t="s">
        <v>78</v>
      </c>
      <c r="C50" s="101"/>
      <c r="D50" s="98"/>
      <c r="E50" s="208">
        <v>6</v>
      </c>
      <c r="F50" s="225">
        <f>G50+H50</f>
        <v>67.5</v>
      </c>
      <c r="G50" s="22">
        <f>H50/2</f>
        <v>22.5</v>
      </c>
      <c r="H50" s="236">
        <f>Q50+U50</f>
        <v>45</v>
      </c>
      <c r="I50" s="13">
        <v>30</v>
      </c>
      <c r="J50" s="22"/>
      <c r="K50" s="97"/>
      <c r="L50" s="98"/>
      <c r="M50" s="99"/>
      <c r="N50" s="97"/>
      <c r="O50" s="98"/>
      <c r="P50" s="98"/>
      <c r="Q50" s="254">
        <f>N50+O50</f>
        <v>0</v>
      </c>
      <c r="R50" s="97"/>
      <c r="S50" s="98">
        <v>45</v>
      </c>
      <c r="T50" s="98"/>
      <c r="U50" s="118">
        <f>R50+S50</f>
        <v>45</v>
      </c>
    </row>
    <row r="51" spans="1:21" ht="24.75" customHeight="1">
      <c r="A51" s="96" t="s">
        <v>79</v>
      </c>
      <c r="B51" s="187" t="s">
        <v>80</v>
      </c>
      <c r="C51" s="211">
        <v>6</v>
      </c>
      <c r="D51" s="212"/>
      <c r="E51" s="208"/>
      <c r="F51" s="225">
        <f>G51+H51</f>
        <v>124.5</v>
      </c>
      <c r="G51" s="22">
        <f>H51/2</f>
        <v>41.5</v>
      </c>
      <c r="H51" s="236">
        <f>Q51+U51</f>
        <v>83</v>
      </c>
      <c r="I51" s="13">
        <v>32</v>
      </c>
      <c r="J51" s="22"/>
      <c r="K51" s="97"/>
      <c r="L51" s="98"/>
      <c r="M51" s="99"/>
      <c r="N51" s="97"/>
      <c r="O51" s="98"/>
      <c r="P51" s="98"/>
      <c r="Q51" s="254">
        <f>N51+O51</f>
        <v>0</v>
      </c>
      <c r="R51" s="97">
        <v>48</v>
      </c>
      <c r="S51" s="98">
        <v>35</v>
      </c>
      <c r="T51" s="98"/>
      <c r="U51" s="118">
        <f>R51+S51</f>
        <v>83</v>
      </c>
    </row>
    <row r="52" spans="1:21" ht="12.75" customHeight="1">
      <c r="A52" s="128" t="s">
        <v>81</v>
      </c>
      <c r="B52" s="193" t="s">
        <v>82</v>
      </c>
      <c r="C52" s="129"/>
      <c r="D52" s="130"/>
      <c r="E52" s="131"/>
      <c r="F52" s="229">
        <f>H52</f>
        <v>0</v>
      </c>
      <c r="G52" s="28"/>
      <c r="H52" s="238">
        <f>Q52+U52</f>
        <v>0</v>
      </c>
      <c r="I52" s="28"/>
      <c r="J52" s="28"/>
      <c r="K52" s="129"/>
      <c r="L52" s="130"/>
      <c r="M52" s="131"/>
      <c r="N52" s="129"/>
      <c r="O52" s="130"/>
      <c r="P52" s="130"/>
      <c r="Q52" s="256">
        <f>N52+O52+P52</f>
        <v>0</v>
      </c>
      <c r="R52" s="129"/>
      <c r="S52" s="130"/>
      <c r="T52" s="130"/>
      <c r="U52" s="131"/>
    </row>
    <row r="53" spans="1:21" ht="28.5" customHeight="1" thickBot="1">
      <c r="A53" s="132" t="s">
        <v>83</v>
      </c>
      <c r="B53" s="194" t="s">
        <v>84</v>
      </c>
      <c r="C53" s="133"/>
      <c r="D53" s="134"/>
      <c r="E53" s="131">
        <v>6</v>
      </c>
      <c r="F53" s="229">
        <f>H53</f>
        <v>36</v>
      </c>
      <c r="G53" s="32"/>
      <c r="H53" s="238">
        <f>Q53+U53</f>
        <v>36</v>
      </c>
      <c r="I53" s="29"/>
      <c r="J53" s="29"/>
      <c r="K53" s="133"/>
      <c r="L53" s="134"/>
      <c r="M53" s="135"/>
      <c r="N53" s="133"/>
      <c r="O53" s="134"/>
      <c r="P53" s="134"/>
      <c r="Q53" s="256">
        <f>N53+O53+P53</f>
        <v>0</v>
      </c>
      <c r="R53" s="133"/>
      <c r="S53" s="134"/>
      <c r="T53" s="134">
        <v>36</v>
      </c>
      <c r="U53" s="135">
        <f>T53</f>
        <v>36</v>
      </c>
    </row>
    <row r="54" spans="1:21" s="125" customFormat="1" ht="26.25" customHeight="1" thickBot="1">
      <c r="A54" s="136" t="s">
        <v>85</v>
      </c>
      <c r="B54" s="190" t="s">
        <v>86</v>
      </c>
      <c r="C54" s="169">
        <v>6</v>
      </c>
      <c r="D54" s="88"/>
      <c r="E54" s="89"/>
      <c r="F54" s="228">
        <f>SUM(F55:F59)</f>
        <v>661.5</v>
      </c>
      <c r="G54" s="245">
        <f>G55+G56+G57</f>
        <v>192.5</v>
      </c>
      <c r="H54" s="237">
        <f>H55+H56+H57+H58+H59</f>
        <v>469</v>
      </c>
      <c r="I54" s="18">
        <f>I55+I56+I57</f>
        <v>129</v>
      </c>
      <c r="J54" s="18">
        <v>20</v>
      </c>
      <c r="K54" s="17">
        <f>K55+K56+K57</f>
        <v>0</v>
      </c>
      <c r="L54" s="123">
        <f>L55+L56+L57</f>
        <v>0</v>
      </c>
      <c r="M54" s="124">
        <f>M55+M56+M57</f>
        <v>0</v>
      </c>
      <c r="N54" s="38">
        <f aca="true" t="shared" si="20" ref="N54:U54">N55+N56+N57+N58+N59</f>
        <v>0</v>
      </c>
      <c r="O54" s="25">
        <f t="shared" si="20"/>
        <v>99</v>
      </c>
      <c r="P54" s="25">
        <f t="shared" si="20"/>
        <v>0</v>
      </c>
      <c r="Q54" s="228">
        <f t="shared" si="20"/>
        <v>99</v>
      </c>
      <c r="R54" s="38">
        <f t="shared" si="20"/>
        <v>224</v>
      </c>
      <c r="S54" s="25">
        <f t="shared" si="20"/>
        <v>110</v>
      </c>
      <c r="T54" s="25">
        <f t="shared" si="20"/>
        <v>36</v>
      </c>
      <c r="U54" s="39">
        <f t="shared" si="20"/>
        <v>370</v>
      </c>
    </row>
    <row r="55" spans="1:21" ht="15.75">
      <c r="A55" s="93" t="s">
        <v>87</v>
      </c>
      <c r="B55" s="192" t="s">
        <v>88</v>
      </c>
      <c r="C55" s="35"/>
      <c r="D55" s="127"/>
      <c r="E55" s="112">
        <v>5</v>
      </c>
      <c r="F55" s="224">
        <f>G55+H55</f>
        <v>268.5</v>
      </c>
      <c r="G55" s="31">
        <f>H55/2</f>
        <v>89.5</v>
      </c>
      <c r="H55" s="12">
        <f>Q55+U55</f>
        <v>179</v>
      </c>
      <c r="I55" s="13">
        <v>70</v>
      </c>
      <c r="J55" s="13"/>
      <c r="K55" s="10"/>
      <c r="L55" s="33"/>
      <c r="M55" s="95"/>
      <c r="N55" s="35"/>
      <c r="O55" s="33">
        <v>51</v>
      </c>
      <c r="P55" s="33"/>
      <c r="Q55" s="11">
        <f>N55+O55</f>
        <v>51</v>
      </c>
      <c r="R55" s="35">
        <v>128</v>
      </c>
      <c r="S55" s="33"/>
      <c r="T55" s="33"/>
      <c r="U55" s="137">
        <f>R55+S55+T55</f>
        <v>128</v>
      </c>
    </row>
    <row r="56" spans="1:21" ht="17.25" customHeight="1">
      <c r="A56" s="96" t="s">
        <v>89</v>
      </c>
      <c r="B56" s="187" t="s">
        <v>90</v>
      </c>
      <c r="C56" s="97"/>
      <c r="D56" s="212"/>
      <c r="E56" s="208">
        <v>6</v>
      </c>
      <c r="F56" s="225">
        <f>G56+H56</f>
        <v>132</v>
      </c>
      <c r="G56" s="22">
        <f>H56/2</f>
        <v>44</v>
      </c>
      <c r="H56" s="12">
        <f>Q56+U56</f>
        <v>88</v>
      </c>
      <c r="I56" s="13">
        <v>41</v>
      </c>
      <c r="J56" s="22"/>
      <c r="K56" s="14"/>
      <c r="L56" s="98"/>
      <c r="M56" s="99"/>
      <c r="N56" s="97"/>
      <c r="O56" s="98"/>
      <c r="P56" s="98"/>
      <c r="Q56" s="254">
        <f>N56+O56</f>
        <v>0</v>
      </c>
      <c r="R56" s="97">
        <v>48</v>
      </c>
      <c r="S56" s="98">
        <v>40</v>
      </c>
      <c r="T56" s="98"/>
      <c r="U56" s="178">
        <f>R56+S56+T56</f>
        <v>88</v>
      </c>
    </row>
    <row r="57" spans="1:21" ht="15.75">
      <c r="A57" s="96" t="s">
        <v>91</v>
      </c>
      <c r="B57" s="187" t="s">
        <v>92</v>
      </c>
      <c r="C57" s="97"/>
      <c r="D57" s="212"/>
      <c r="E57" s="208">
        <v>6</v>
      </c>
      <c r="F57" s="225">
        <f>G57+H57</f>
        <v>177</v>
      </c>
      <c r="G57" s="22">
        <f>H57/2</f>
        <v>59</v>
      </c>
      <c r="H57" s="12">
        <f>Q57+U57</f>
        <v>118</v>
      </c>
      <c r="I57" s="13">
        <v>18</v>
      </c>
      <c r="J57" s="22"/>
      <c r="K57" s="14"/>
      <c r="L57" s="98"/>
      <c r="M57" s="99"/>
      <c r="N57" s="97"/>
      <c r="O57" s="98"/>
      <c r="P57" s="98"/>
      <c r="Q57" s="254">
        <f>N57+O57+P57</f>
        <v>0</v>
      </c>
      <c r="R57" s="97">
        <v>48</v>
      </c>
      <c r="S57" s="98">
        <v>70</v>
      </c>
      <c r="T57" s="98"/>
      <c r="U57" s="178">
        <f>R57+S57+T57</f>
        <v>118</v>
      </c>
    </row>
    <row r="58" spans="1:21" ht="15.75">
      <c r="A58" s="128" t="s">
        <v>93</v>
      </c>
      <c r="B58" s="193" t="s">
        <v>82</v>
      </c>
      <c r="C58" s="129"/>
      <c r="D58" s="130"/>
      <c r="E58" s="131">
        <v>4</v>
      </c>
      <c r="F58" s="229">
        <f>H58</f>
        <v>48</v>
      </c>
      <c r="G58" s="28"/>
      <c r="H58" s="239">
        <f>Q58+U58</f>
        <v>48</v>
      </c>
      <c r="I58" s="28"/>
      <c r="J58" s="28"/>
      <c r="K58" s="27"/>
      <c r="L58" s="130"/>
      <c r="M58" s="131"/>
      <c r="N58" s="129"/>
      <c r="O58" s="130">
        <v>48</v>
      </c>
      <c r="P58" s="130"/>
      <c r="Q58" s="256">
        <f>N58+O58+P58</f>
        <v>48</v>
      </c>
      <c r="R58" s="129"/>
      <c r="S58" s="130"/>
      <c r="T58" s="130"/>
      <c r="U58" s="179">
        <f>R58+S58+T58</f>
        <v>0</v>
      </c>
    </row>
    <row r="59" spans="1:21" ht="26.25" customHeight="1" thickBot="1">
      <c r="A59" s="132" t="s">
        <v>94</v>
      </c>
      <c r="B59" s="194" t="s">
        <v>84</v>
      </c>
      <c r="C59" s="133"/>
      <c r="D59" s="134"/>
      <c r="E59" s="131">
        <v>6</v>
      </c>
      <c r="F59" s="229">
        <f>H59</f>
        <v>36</v>
      </c>
      <c r="G59" s="32"/>
      <c r="H59" s="239">
        <f>Q59+U59</f>
        <v>36</v>
      </c>
      <c r="I59" s="29"/>
      <c r="J59" s="29"/>
      <c r="K59" s="138"/>
      <c r="L59" s="134"/>
      <c r="M59" s="135"/>
      <c r="N59" s="133"/>
      <c r="O59" s="134"/>
      <c r="P59" s="134"/>
      <c r="Q59" s="256">
        <f>N59+O59+P59</f>
        <v>0</v>
      </c>
      <c r="R59" s="133"/>
      <c r="S59" s="134"/>
      <c r="T59" s="134">
        <v>36</v>
      </c>
      <c r="U59" s="179">
        <f>R59+S59+T59</f>
        <v>36</v>
      </c>
    </row>
    <row r="60" spans="1:21" s="125" customFormat="1" ht="27" customHeight="1" thickBot="1">
      <c r="A60" s="136" t="s">
        <v>95</v>
      </c>
      <c r="B60" s="190" t="s">
        <v>96</v>
      </c>
      <c r="C60" s="169">
        <v>6</v>
      </c>
      <c r="D60" s="88"/>
      <c r="E60" s="89"/>
      <c r="F60" s="228">
        <f>SUM(F61:F64)</f>
        <v>597</v>
      </c>
      <c r="G60" s="245">
        <f>G61+G62</f>
        <v>147</v>
      </c>
      <c r="H60" s="237">
        <f>H61+H62+H63+H64</f>
        <v>450</v>
      </c>
      <c r="I60" s="18">
        <f>I61+I62</f>
        <v>176.4</v>
      </c>
      <c r="J60" s="18">
        <f>J61+J62</f>
        <v>0</v>
      </c>
      <c r="K60" s="17">
        <f>K61+K62</f>
        <v>0</v>
      </c>
      <c r="L60" s="123">
        <f>L61+L62</f>
        <v>0</v>
      </c>
      <c r="M60" s="124">
        <f>M61+M62</f>
        <v>0</v>
      </c>
      <c r="N60" s="38">
        <f aca="true" t="shared" si="21" ref="N60:U60">N61+N62+N63+N64</f>
        <v>96</v>
      </c>
      <c r="O60" s="25">
        <f t="shared" si="21"/>
        <v>150</v>
      </c>
      <c r="P60" s="25">
        <f t="shared" si="21"/>
        <v>36</v>
      </c>
      <c r="Q60" s="228">
        <f t="shared" si="21"/>
        <v>282</v>
      </c>
      <c r="R60" s="38">
        <f t="shared" si="21"/>
        <v>96</v>
      </c>
      <c r="S60" s="25">
        <f t="shared" si="21"/>
        <v>0</v>
      </c>
      <c r="T60" s="25">
        <f t="shared" si="21"/>
        <v>72</v>
      </c>
      <c r="U60" s="39">
        <f t="shared" si="21"/>
        <v>168</v>
      </c>
    </row>
    <row r="61" spans="1:21" ht="15.75">
      <c r="A61" s="93" t="s">
        <v>97</v>
      </c>
      <c r="B61" s="192" t="s">
        <v>98</v>
      </c>
      <c r="C61" s="35"/>
      <c r="D61" s="127"/>
      <c r="E61" s="112">
        <v>4</v>
      </c>
      <c r="F61" s="224">
        <f>G61+H61</f>
        <v>148.5</v>
      </c>
      <c r="G61" s="31">
        <f>H61/2</f>
        <v>49.5</v>
      </c>
      <c r="H61" s="12">
        <f>M61+Q61+U61</f>
        <v>99</v>
      </c>
      <c r="I61" s="13">
        <f>H61*0.6</f>
        <v>59.4</v>
      </c>
      <c r="J61" s="13"/>
      <c r="K61" s="10"/>
      <c r="L61" s="33"/>
      <c r="M61" s="95"/>
      <c r="N61" s="35">
        <v>48</v>
      </c>
      <c r="O61" s="33">
        <v>51</v>
      </c>
      <c r="P61" s="33"/>
      <c r="Q61" s="11">
        <f>N61+O61</f>
        <v>99</v>
      </c>
      <c r="R61" s="35"/>
      <c r="S61" s="33"/>
      <c r="T61" s="33"/>
      <c r="U61" s="137">
        <f>R61+S61+T61</f>
        <v>0</v>
      </c>
    </row>
    <row r="62" spans="1:21" ht="23.25">
      <c r="A62" s="96" t="s">
        <v>99</v>
      </c>
      <c r="B62" s="187" t="s">
        <v>100</v>
      </c>
      <c r="C62" s="97"/>
      <c r="D62" s="212"/>
      <c r="E62" s="208">
        <v>5</v>
      </c>
      <c r="F62" s="225">
        <f>G62+H62</f>
        <v>292.5</v>
      </c>
      <c r="G62" s="22">
        <f>H62/2</f>
        <v>97.5</v>
      </c>
      <c r="H62" s="12">
        <f>M62+Q62+U62</f>
        <v>195</v>
      </c>
      <c r="I62" s="13">
        <f>H62*0.6</f>
        <v>117</v>
      </c>
      <c r="J62" s="22"/>
      <c r="K62" s="14"/>
      <c r="L62" s="98"/>
      <c r="M62" s="99"/>
      <c r="N62" s="97">
        <v>48</v>
      </c>
      <c r="O62" s="98">
        <v>51</v>
      </c>
      <c r="P62" s="98"/>
      <c r="Q62" s="254">
        <f>N62+O62</f>
        <v>99</v>
      </c>
      <c r="R62" s="97">
        <v>96</v>
      </c>
      <c r="S62" s="98"/>
      <c r="T62" s="98"/>
      <c r="U62" s="178">
        <f>R62+S62+T62</f>
        <v>96</v>
      </c>
    </row>
    <row r="63" spans="1:21" ht="15.75">
      <c r="A63" s="128" t="s">
        <v>101</v>
      </c>
      <c r="B63" s="193" t="s">
        <v>82</v>
      </c>
      <c r="C63" s="129"/>
      <c r="D63" s="130"/>
      <c r="E63" s="131">
        <v>4</v>
      </c>
      <c r="F63" s="229">
        <f>H63</f>
        <v>48</v>
      </c>
      <c r="G63" s="28"/>
      <c r="H63" s="239">
        <f>M63+Q63+U63</f>
        <v>48</v>
      </c>
      <c r="I63" s="28"/>
      <c r="J63" s="28"/>
      <c r="K63" s="27"/>
      <c r="L63" s="130"/>
      <c r="M63" s="131"/>
      <c r="N63" s="129"/>
      <c r="O63" s="130">
        <v>48</v>
      </c>
      <c r="P63" s="130"/>
      <c r="Q63" s="256">
        <f>O63</f>
        <v>48</v>
      </c>
      <c r="R63" s="129"/>
      <c r="S63" s="130"/>
      <c r="T63" s="130"/>
      <c r="U63" s="179">
        <f>R63+S63+T63</f>
        <v>0</v>
      </c>
    </row>
    <row r="64" spans="1:21" ht="24.75" customHeight="1" thickBot="1">
      <c r="A64" s="132" t="s">
        <v>102</v>
      </c>
      <c r="B64" s="194" t="s">
        <v>84</v>
      </c>
      <c r="C64" s="133"/>
      <c r="D64" s="134"/>
      <c r="E64" s="131">
        <v>6</v>
      </c>
      <c r="F64" s="229">
        <f>H64</f>
        <v>108</v>
      </c>
      <c r="G64" s="32"/>
      <c r="H64" s="239">
        <f>M64+Q64+U64</f>
        <v>108</v>
      </c>
      <c r="I64" s="29"/>
      <c r="J64" s="29"/>
      <c r="K64" s="138"/>
      <c r="L64" s="134"/>
      <c r="M64" s="135"/>
      <c r="N64" s="133"/>
      <c r="O64" s="134"/>
      <c r="P64" s="134">
        <v>36</v>
      </c>
      <c r="Q64" s="257">
        <f>P64</f>
        <v>36</v>
      </c>
      <c r="R64" s="133"/>
      <c r="S64" s="134"/>
      <c r="T64" s="134">
        <v>72</v>
      </c>
      <c r="U64" s="180">
        <f>R64+S64+T64</f>
        <v>72</v>
      </c>
    </row>
    <row r="65" spans="1:21" s="125" customFormat="1" ht="25.5" customHeight="1" thickBot="1">
      <c r="A65" s="136" t="s">
        <v>103</v>
      </c>
      <c r="B65" s="190" t="s">
        <v>104</v>
      </c>
      <c r="C65" s="169">
        <v>4</v>
      </c>
      <c r="D65" s="88"/>
      <c r="E65" s="89"/>
      <c r="F65" s="228">
        <f>SUM(F66:F68)</f>
        <v>309</v>
      </c>
      <c r="G65" s="245">
        <f>G66</f>
        <v>75</v>
      </c>
      <c r="H65" s="237">
        <f>H66+H67+H68</f>
        <v>234</v>
      </c>
      <c r="I65" s="18">
        <f>I66</f>
        <v>50</v>
      </c>
      <c r="J65" s="18">
        <v>20</v>
      </c>
      <c r="K65" s="17">
        <f>K66</f>
        <v>0</v>
      </c>
      <c r="L65" s="123">
        <f>L66</f>
        <v>0</v>
      </c>
      <c r="M65" s="124">
        <f>M66</f>
        <v>0</v>
      </c>
      <c r="N65" s="38">
        <f aca="true" t="shared" si="22" ref="N65:U65">N66+N67+N68</f>
        <v>48</v>
      </c>
      <c r="O65" s="25">
        <f t="shared" si="22"/>
        <v>150</v>
      </c>
      <c r="P65" s="25">
        <f t="shared" si="22"/>
        <v>36</v>
      </c>
      <c r="Q65" s="228">
        <f t="shared" si="22"/>
        <v>234</v>
      </c>
      <c r="R65" s="38">
        <f t="shared" si="22"/>
        <v>0</v>
      </c>
      <c r="S65" s="25">
        <f t="shared" si="22"/>
        <v>0</v>
      </c>
      <c r="T65" s="25">
        <f t="shared" si="22"/>
        <v>0</v>
      </c>
      <c r="U65" s="39">
        <f t="shared" si="22"/>
        <v>0</v>
      </c>
    </row>
    <row r="66" spans="1:21" ht="17.25" customHeight="1">
      <c r="A66" s="139" t="s">
        <v>105</v>
      </c>
      <c r="B66" s="195" t="s">
        <v>106</v>
      </c>
      <c r="C66" s="35"/>
      <c r="D66" s="127"/>
      <c r="E66" s="140">
        <v>4</v>
      </c>
      <c r="F66" s="224">
        <f>G66+H66</f>
        <v>225</v>
      </c>
      <c r="G66" s="31">
        <f>H66/2</f>
        <v>75</v>
      </c>
      <c r="H66" s="30">
        <f>Q66+U66</f>
        <v>150</v>
      </c>
      <c r="I66" s="31">
        <v>50</v>
      </c>
      <c r="J66" s="31"/>
      <c r="K66" s="35"/>
      <c r="L66" s="33"/>
      <c r="M66" s="95"/>
      <c r="N66" s="35">
        <v>48</v>
      </c>
      <c r="O66" s="33">
        <v>102</v>
      </c>
      <c r="P66" s="33"/>
      <c r="Q66" s="11">
        <f>N66+O66+P66</f>
        <v>150</v>
      </c>
      <c r="R66" s="35"/>
      <c r="S66" s="33"/>
      <c r="T66" s="33"/>
      <c r="U66" s="137"/>
    </row>
    <row r="67" spans="1:21" ht="15" customHeight="1">
      <c r="A67" s="128" t="s">
        <v>107</v>
      </c>
      <c r="B67" s="193" t="s">
        <v>82</v>
      </c>
      <c r="C67" s="129"/>
      <c r="D67" s="130"/>
      <c r="E67" s="131">
        <v>4</v>
      </c>
      <c r="F67" s="229">
        <f>H67</f>
        <v>48</v>
      </c>
      <c r="G67" s="28"/>
      <c r="H67" s="238">
        <f>Q67+U67</f>
        <v>48</v>
      </c>
      <c r="I67" s="28"/>
      <c r="J67" s="28"/>
      <c r="K67" s="129"/>
      <c r="L67" s="130"/>
      <c r="M67" s="131"/>
      <c r="N67" s="129"/>
      <c r="O67" s="130">
        <v>48</v>
      </c>
      <c r="P67" s="130"/>
      <c r="Q67" s="256">
        <f>N67+O67+P67</f>
        <v>48</v>
      </c>
      <c r="R67" s="129"/>
      <c r="S67" s="130"/>
      <c r="T67" s="130"/>
      <c r="U67" s="266"/>
    </row>
    <row r="68" spans="1:21" ht="27" customHeight="1" thickBot="1">
      <c r="A68" s="141" t="s">
        <v>108</v>
      </c>
      <c r="B68" s="196" t="s">
        <v>84</v>
      </c>
      <c r="C68" s="133"/>
      <c r="D68" s="134"/>
      <c r="E68" s="214">
        <v>4</v>
      </c>
      <c r="F68" s="229">
        <f>H68</f>
        <v>36</v>
      </c>
      <c r="G68" s="32"/>
      <c r="H68" s="240">
        <f>Q68+U68</f>
        <v>36</v>
      </c>
      <c r="I68" s="32"/>
      <c r="J68" s="32"/>
      <c r="K68" s="133"/>
      <c r="L68" s="134"/>
      <c r="M68" s="135"/>
      <c r="N68" s="133"/>
      <c r="O68" s="134"/>
      <c r="P68" s="134">
        <v>36</v>
      </c>
      <c r="Q68" s="257">
        <f>N68+O68+P68</f>
        <v>36</v>
      </c>
      <c r="R68" s="133"/>
      <c r="S68" s="134"/>
      <c r="T68" s="134"/>
      <c r="U68" s="267"/>
    </row>
    <row r="69" spans="1:21" s="143" customFormat="1" ht="16.5" customHeight="1" thickBot="1">
      <c r="A69" s="142"/>
      <c r="B69" s="197" t="s">
        <v>109</v>
      </c>
      <c r="C69" s="215"/>
      <c r="D69" s="216"/>
      <c r="E69" s="217"/>
      <c r="F69" s="223">
        <f aca="true" t="shared" si="23" ref="F69:M69">F10+F26+F31+F34</f>
        <v>5652</v>
      </c>
      <c r="G69" s="18">
        <f t="shared" si="23"/>
        <v>1764</v>
      </c>
      <c r="H69" s="17">
        <f t="shared" si="23"/>
        <v>3888</v>
      </c>
      <c r="I69" s="17">
        <f t="shared" si="23"/>
        <v>1379.1999999999998</v>
      </c>
      <c r="J69" s="17">
        <f t="shared" si="23"/>
        <v>40</v>
      </c>
      <c r="K69" s="122">
        <f t="shared" si="23"/>
        <v>612</v>
      </c>
      <c r="L69" s="123">
        <f t="shared" si="23"/>
        <v>792</v>
      </c>
      <c r="M69" s="124">
        <f t="shared" si="23"/>
        <v>1404</v>
      </c>
      <c r="N69" s="122">
        <f aca="true" t="shared" si="24" ref="N69:U69">N26+N31+N34</f>
        <v>576</v>
      </c>
      <c r="O69" s="122">
        <f t="shared" si="24"/>
        <v>756</v>
      </c>
      <c r="P69" s="122">
        <f t="shared" si="24"/>
        <v>72</v>
      </c>
      <c r="Q69" s="258">
        <f t="shared" si="24"/>
        <v>1404</v>
      </c>
      <c r="R69" s="122">
        <f t="shared" si="24"/>
        <v>576</v>
      </c>
      <c r="S69" s="122">
        <f t="shared" si="24"/>
        <v>360</v>
      </c>
      <c r="T69" s="122">
        <f t="shared" si="24"/>
        <v>144</v>
      </c>
      <c r="U69" s="18">
        <f t="shared" si="24"/>
        <v>1080</v>
      </c>
    </row>
    <row r="70" spans="1:21" ht="16.5" thickBot="1">
      <c r="A70" s="144" t="s">
        <v>110</v>
      </c>
      <c r="B70" s="198" t="s">
        <v>111</v>
      </c>
      <c r="C70" s="218"/>
      <c r="D70" s="146"/>
      <c r="E70" s="219"/>
      <c r="F70" s="230"/>
      <c r="G70" s="246"/>
      <c r="H70" s="241"/>
      <c r="I70" s="148"/>
      <c r="J70" s="147"/>
      <c r="K70" s="149"/>
      <c r="L70" s="150"/>
      <c r="M70" s="151"/>
      <c r="N70" s="152"/>
      <c r="O70" s="148"/>
      <c r="P70" s="148"/>
      <c r="Q70" s="147"/>
      <c r="R70" s="152"/>
      <c r="S70" s="148"/>
      <c r="T70" s="148"/>
      <c r="U70" s="153" t="s">
        <v>112</v>
      </c>
    </row>
    <row r="71" spans="1:21" ht="16.5" thickBot="1">
      <c r="A71" s="154" t="s">
        <v>113</v>
      </c>
      <c r="B71" s="155" t="s">
        <v>114</v>
      </c>
      <c r="C71" s="144"/>
      <c r="D71" s="156"/>
      <c r="E71" s="220"/>
      <c r="F71" s="231"/>
      <c r="G71" s="247"/>
      <c r="H71" s="242"/>
      <c r="I71" s="152"/>
      <c r="J71" s="148"/>
      <c r="K71" s="145"/>
      <c r="L71" s="145"/>
      <c r="M71" s="157"/>
      <c r="N71" s="158"/>
      <c r="O71" s="145"/>
      <c r="P71" s="145"/>
      <c r="Q71" s="198"/>
      <c r="R71" s="158"/>
      <c r="S71" s="145"/>
      <c r="T71" s="145"/>
      <c r="U71" s="157" t="s">
        <v>115</v>
      </c>
    </row>
    <row r="72" spans="1:21" ht="28.5" customHeight="1" thickBot="1">
      <c r="A72" s="356" t="s">
        <v>143</v>
      </c>
      <c r="B72" s="357"/>
      <c r="C72" s="357"/>
      <c r="D72" s="357"/>
      <c r="E72" s="357"/>
      <c r="F72" s="357"/>
      <c r="G72" s="358"/>
      <c r="H72" s="332" t="s">
        <v>6</v>
      </c>
      <c r="I72" s="315" t="s">
        <v>132</v>
      </c>
      <c r="J72" s="316"/>
      <c r="K72" s="159">
        <v>612</v>
      </c>
      <c r="L72" s="33">
        <v>792</v>
      </c>
      <c r="M72" s="34">
        <v>1404</v>
      </c>
      <c r="N72" s="35">
        <v>576</v>
      </c>
      <c r="O72" s="33">
        <v>612</v>
      </c>
      <c r="P72" s="33">
        <v>0</v>
      </c>
      <c r="Q72" s="259">
        <f>N72+O72</f>
        <v>1188</v>
      </c>
      <c r="R72" s="35">
        <v>576</v>
      </c>
      <c r="S72" s="33">
        <v>360</v>
      </c>
      <c r="T72" s="33">
        <v>0</v>
      </c>
      <c r="U72" s="34">
        <f>R72+S72+T72</f>
        <v>936</v>
      </c>
    </row>
    <row r="73" spans="1:21" ht="24.75" customHeight="1" thickBot="1">
      <c r="A73" s="329" t="s">
        <v>114</v>
      </c>
      <c r="B73" s="329"/>
      <c r="C73" s="329"/>
      <c r="D73" s="329"/>
      <c r="E73" s="329"/>
      <c r="F73" s="160"/>
      <c r="G73" s="160"/>
      <c r="H73" s="333"/>
      <c r="I73" s="309" t="s">
        <v>133</v>
      </c>
      <c r="J73" s="310"/>
      <c r="K73" s="119">
        <v>0</v>
      </c>
      <c r="L73" s="98">
        <v>0</v>
      </c>
      <c r="M73" s="36">
        <v>0</v>
      </c>
      <c r="N73" s="97">
        <v>0</v>
      </c>
      <c r="O73" s="98">
        <v>144</v>
      </c>
      <c r="P73" s="98">
        <v>0</v>
      </c>
      <c r="Q73" s="260">
        <f>O73+P73</f>
        <v>144</v>
      </c>
      <c r="R73" s="97">
        <v>0</v>
      </c>
      <c r="S73" s="98">
        <v>0</v>
      </c>
      <c r="T73" s="98">
        <v>0</v>
      </c>
      <c r="U73" s="36">
        <v>0</v>
      </c>
    </row>
    <row r="74" spans="1:21" ht="25.5" customHeight="1" thickBot="1">
      <c r="A74" s="329" t="s">
        <v>116</v>
      </c>
      <c r="B74" s="329"/>
      <c r="C74" s="329"/>
      <c r="D74" s="329"/>
      <c r="E74" s="329"/>
      <c r="F74" s="160"/>
      <c r="G74" s="160"/>
      <c r="H74" s="333"/>
      <c r="I74" s="309" t="s">
        <v>134</v>
      </c>
      <c r="J74" s="310"/>
      <c r="K74" s="119">
        <v>0</v>
      </c>
      <c r="L74" s="98">
        <v>0</v>
      </c>
      <c r="M74" s="36">
        <v>0</v>
      </c>
      <c r="N74" s="97">
        <v>0</v>
      </c>
      <c r="O74" s="98">
        <v>0</v>
      </c>
      <c r="P74" s="98">
        <v>72</v>
      </c>
      <c r="Q74" s="260">
        <f>O74+P74</f>
        <v>72</v>
      </c>
      <c r="R74" s="97">
        <v>0</v>
      </c>
      <c r="S74" s="98">
        <v>0</v>
      </c>
      <c r="T74" s="98">
        <v>144</v>
      </c>
      <c r="U74" s="36">
        <f>T74</f>
        <v>144</v>
      </c>
    </row>
    <row r="75" spans="1:21" ht="31.5" customHeight="1" thickBot="1">
      <c r="A75" s="329" t="s">
        <v>141</v>
      </c>
      <c r="B75" s="329"/>
      <c r="C75" s="329"/>
      <c r="D75" s="329"/>
      <c r="E75" s="329"/>
      <c r="F75" s="160"/>
      <c r="G75" s="160"/>
      <c r="H75" s="333"/>
      <c r="I75" s="309" t="s">
        <v>135</v>
      </c>
      <c r="J75" s="310"/>
      <c r="K75" s="119">
        <v>0</v>
      </c>
      <c r="L75" s="98">
        <v>4</v>
      </c>
      <c r="M75" s="36">
        <v>4</v>
      </c>
      <c r="N75" s="97">
        <v>2</v>
      </c>
      <c r="O75" s="98">
        <v>3</v>
      </c>
      <c r="P75" s="98">
        <v>0</v>
      </c>
      <c r="Q75" s="260">
        <v>5</v>
      </c>
      <c r="R75" s="97">
        <v>1</v>
      </c>
      <c r="S75" s="98">
        <v>2</v>
      </c>
      <c r="T75" s="98">
        <v>0</v>
      </c>
      <c r="U75" s="36">
        <v>3</v>
      </c>
    </row>
    <row r="76" spans="1:21" ht="30" customHeight="1" thickBot="1">
      <c r="A76" s="328" t="s">
        <v>142</v>
      </c>
      <c r="B76" s="328"/>
      <c r="C76" s="328"/>
      <c r="D76" s="328"/>
      <c r="E76" s="328"/>
      <c r="F76" s="328"/>
      <c r="G76" s="328"/>
      <c r="H76" s="333"/>
      <c r="I76" s="309" t="s">
        <v>136</v>
      </c>
      <c r="J76" s="310"/>
      <c r="K76" s="119">
        <v>0</v>
      </c>
      <c r="L76" s="98">
        <v>7</v>
      </c>
      <c r="M76" s="36">
        <v>7</v>
      </c>
      <c r="N76" s="97">
        <v>1</v>
      </c>
      <c r="O76" s="98">
        <v>9</v>
      </c>
      <c r="P76" s="98">
        <v>0</v>
      </c>
      <c r="Q76" s="260">
        <v>10</v>
      </c>
      <c r="R76" s="97">
        <v>1</v>
      </c>
      <c r="S76" s="98">
        <v>7</v>
      </c>
      <c r="T76" s="98">
        <v>0</v>
      </c>
      <c r="U76" s="36">
        <v>8</v>
      </c>
    </row>
    <row r="77" spans="1:21" ht="21" customHeight="1" thickBot="1">
      <c r="A77" s="161"/>
      <c r="B77" s="162"/>
      <c r="C77" s="163"/>
      <c r="D77" s="163"/>
      <c r="E77" s="163"/>
      <c r="F77" s="160"/>
      <c r="G77" s="160"/>
      <c r="H77" s="333"/>
      <c r="I77" s="313" t="s">
        <v>137</v>
      </c>
      <c r="J77" s="314"/>
      <c r="K77" s="109">
        <v>3</v>
      </c>
      <c r="L77" s="107">
        <v>0</v>
      </c>
      <c r="M77" s="37">
        <v>3</v>
      </c>
      <c r="N77" s="109">
        <v>0</v>
      </c>
      <c r="O77" s="107">
        <v>0</v>
      </c>
      <c r="P77" s="107">
        <v>0</v>
      </c>
      <c r="Q77" s="261">
        <v>0</v>
      </c>
      <c r="R77" s="109">
        <v>0</v>
      </c>
      <c r="S77" s="107">
        <v>0</v>
      </c>
      <c r="T77" s="107">
        <v>0</v>
      </c>
      <c r="U77" s="37">
        <v>0</v>
      </c>
    </row>
    <row r="78" spans="1:8" ht="15.75">
      <c r="A78" s="164"/>
      <c r="B78" s="164"/>
      <c r="C78" s="165"/>
      <c r="D78" s="165"/>
      <c r="E78" s="165"/>
      <c r="F78" s="165"/>
      <c r="G78" s="165"/>
      <c r="H78" s="165"/>
    </row>
  </sheetData>
  <sheetProtection selectLockedCells="1" selectUnlockedCells="1"/>
  <mergeCells count="49">
    <mergeCell ref="E4:E8"/>
    <mergeCell ref="D4:D8"/>
    <mergeCell ref="K3:U3"/>
    <mergeCell ref="M5:M8"/>
    <mergeCell ref="O5:P5"/>
    <mergeCell ref="S5:T5"/>
    <mergeCell ref="U5:U8"/>
    <mergeCell ref="I6:I8"/>
    <mergeCell ref="J6:J8"/>
    <mergeCell ref="A72:G72"/>
    <mergeCell ref="P7:P8"/>
    <mergeCell ref="K4:M4"/>
    <mergeCell ref="N4:Q4"/>
    <mergeCell ref="L7:L8"/>
    <mergeCell ref="S6:T6"/>
    <mergeCell ref="K7:K8"/>
    <mergeCell ref="T7:T8"/>
    <mergeCell ref="R4:U4"/>
    <mergeCell ref="C10:E10"/>
    <mergeCell ref="A3:B3"/>
    <mergeCell ref="C3:E3"/>
    <mergeCell ref="F3:J3"/>
    <mergeCell ref="A4:A8"/>
    <mergeCell ref="B4:B8"/>
    <mergeCell ref="C4:C8"/>
    <mergeCell ref="F4:F8"/>
    <mergeCell ref="G4:G8"/>
    <mergeCell ref="H4:J4"/>
    <mergeCell ref="H5:H8"/>
    <mergeCell ref="N7:N8"/>
    <mergeCell ref="I75:J75"/>
    <mergeCell ref="A76:G76"/>
    <mergeCell ref="A73:E73"/>
    <mergeCell ref="I73:J73"/>
    <mergeCell ref="C21:E21"/>
    <mergeCell ref="A74:E74"/>
    <mergeCell ref="A75:E75"/>
    <mergeCell ref="H72:H77"/>
    <mergeCell ref="I76:J76"/>
    <mergeCell ref="S7:S8"/>
    <mergeCell ref="O7:O8"/>
    <mergeCell ref="I77:J77"/>
    <mergeCell ref="I74:J74"/>
    <mergeCell ref="I72:J72"/>
    <mergeCell ref="R7:R8"/>
    <mergeCell ref="Q5:Q8"/>
    <mergeCell ref="O6:P6"/>
    <mergeCell ref="I5:J5"/>
  </mergeCells>
  <dataValidations count="1">
    <dataValidation type="list" allowBlank="1" showErrorMessage="1" sqref="C27:C30 C32:C33 D67:D68 C39:D40 C41 D36:D37 D48:E48 C50:D50 C52:D53 D54:E54 C55:C59 D58:D60 E60 C61:C64 D63:D65 E65 C66:C68 D43:D45 C44:C46">
      <formula1>План!#REF!</formula1>
      <formula2>0</formula2>
    </dataValidation>
  </dataValidation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НТПТИС</cp:lastModifiedBy>
  <cp:lastPrinted>2019-08-29T09:19:38Z</cp:lastPrinted>
  <dcterms:modified xsi:type="dcterms:W3CDTF">2021-01-15T07:56:27Z</dcterms:modified>
  <cp:category/>
  <cp:version/>
  <cp:contentType/>
  <cp:contentStatus/>
</cp:coreProperties>
</file>