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1"/>
  </bookViews>
  <sheets>
    <sheet name="учебный план" sheetId="1" r:id="rId1"/>
  </sheets>
  <calcPr calcId="145621"/>
</workbook>
</file>

<file path=xl/calcChain.xml><?xml version="1.0" encoding="utf-8"?>
<calcChain xmlns="http://schemas.openxmlformats.org/spreadsheetml/2006/main">
  <c r="H14" i="1" l="1"/>
  <c r="G14" i="1" s="1"/>
  <c r="M14" i="1"/>
  <c r="I20" i="1"/>
  <c r="I10" i="1" s="1"/>
  <c r="J20" i="1"/>
  <c r="K20" i="1"/>
  <c r="L20" i="1"/>
  <c r="H23" i="1"/>
  <c r="G23" i="1" s="1"/>
  <c r="F23" i="1" s="1"/>
  <c r="M23" i="1"/>
  <c r="M18" i="1"/>
  <c r="H18" i="1"/>
  <c r="G18" i="1" s="1"/>
  <c r="M22" i="1"/>
  <c r="H22" i="1"/>
  <c r="G22" i="1" s="1"/>
  <c r="G20" i="1" l="1"/>
  <c r="F14" i="1"/>
  <c r="F18" i="1"/>
  <c r="F22" i="1"/>
  <c r="M21" i="1"/>
  <c r="M20" i="1" s="1"/>
  <c r="H21" i="1"/>
  <c r="G21" i="1" s="1"/>
  <c r="F21" i="1" s="1"/>
  <c r="M19" i="1"/>
  <c r="H19" i="1"/>
  <c r="G19" i="1" s="1"/>
  <c r="M17" i="1"/>
  <c r="H17" i="1"/>
  <c r="M16" i="1"/>
  <c r="H16" i="1"/>
  <c r="M15" i="1"/>
  <c r="H15" i="1"/>
  <c r="M13" i="1"/>
  <c r="H13" i="1"/>
  <c r="M12" i="1"/>
  <c r="H12" i="1"/>
  <c r="L11" i="1"/>
  <c r="K11" i="1"/>
  <c r="K10" i="1" s="1"/>
  <c r="J11" i="1"/>
  <c r="J10" i="1" s="1"/>
  <c r="H20" i="1" l="1"/>
  <c r="F20" i="1"/>
  <c r="L10" i="1"/>
  <c r="L77" i="1" s="1"/>
  <c r="L80" i="1" s="1"/>
  <c r="G17" i="1"/>
  <c r="F17" i="1" s="1"/>
  <c r="G13" i="1"/>
  <c r="F13" i="1" s="1"/>
  <c r="F19" i="1"/>
  <c r="G16" i="1"/>
  <c r="F16" i="1" s="1"/>
  <c r="G12" i="1"/>
  <c r="F12" i="1" s="1"/>
  <c r="G15" i="1"/>
  <c r="F15" i="1" s="1"/>
  <c r="M11" i="1"/>
  <c r="H11" i="1"/>
  <c r="K77" i="1"/>
  <c r="K80" i="1" s="1"/>
  <c r="H10" i="1" l="1"/>
  <c r="G11" i="1"/>
  <c r="F11" i="1"/>
  <c r="M10" i="1"/>
  <c r="M77" i="1" s="1"/>
  <c r="M80" i="1" s="1"/>
  <c r="F10" i="1" l="1"/>
  <c r="G10" i="1"/>
  <c r="Y82" i="1"/>
  <c r="U82" i="1"/>
  <c r="Q82" i="1"/>
  <c r="Y81" i="1"/>
  <c r="U81" i="1"/>
  <c r="Q81" i="1"/>
  <c r="Y80" i="1"/>
  <c r="Y76" i="1"/>
  <c r="U76" i="1"/>
  <c r="Y75" i="1"/>
  <c r="U75" i="1"/>
  <c r="Y74" i="1"/>
  <c r="U74" i="1"/>
  <c r="Q74" i="1"/>
  <c r="Y73" i="1"/>
  <c r="U73" i="1"/>
  <c r="Q73" i="1"/>
  <c r="Q72" i="1" s="1"/>
  <c r="X72" i="1"/>
  <c r="W72" i="1"/>
  <c r="V72" i="1"/>
  <c r="T72" i="1"/>
  <c r="S72" i="1"/>
  <c r="R72" i="1"/>
  <c r="P72" i="1"/>
  <c r="O72" i="1"/>
  <c r="N72" i="1"/>
  <c r="Y71" i="1"/>
  <c r="H71" i="1" s="1"/>
  <c r="F71" i="1" s="1"/>
  <c r="Y70" i="1"/>
  <c r="H70" i="1" s="1"/>
  <c r="F70" i="1" s="1"/>
  <c r="Y69" i="1"/>
  <c r="U69" i="1"/>
  <c r="U68" i="1" s="1"/>
  <c r="Q69" i="1"/>
  <c r="Q68" i="1" s="1"/>
  <c r="X68" i="1"/>
  <c r="W68" i="1"/>
  <c r="V68" i="1"/>
  <c r="T68" i="1"/>
  <c r="S68" i="1"/>
  <c r="R68" i="1"/>
  <c r="P68" i="1"/>
  <c r="O68" i="1"/>
  <c r="N68" i="1"/>
  <c r="I68" i="1"/>
  <c r="U67" i="1"/>
  <c r="H67" i="1" s="1"/>
  <c r="F67" i="1" s="1"/>
  <c r="U66" i="1"/>
  <c r="H66" i="1" s="1"/>
  <c r="F66" i="1" s="1"/>
  <c r="Y65" i="1"/>
  <c r="Y64" i="1" s="1"/>
  <c r="U65" i="1"/>
  <c r="Q65" i="1"/>
  <c r="Q64" i="1" s="1"/>
  <c r="X64" i="1"/>
  <c r="W64" i="1"/>
  <c r="V64" i="1"/>
  <c r="T64" i="1"/>
  <c r="S64" i="1"/>
  <c r="R64" i="1"/>
  <c r="P64" i="1"/>
  <c r="O64" i="1"/>
  <c r="N64" i="1"/>
  <c r="J64" i="1"/>
  <c r="Y63" i="1"/>
  <c r="U63" i="1"/>
  <c r="Y62" i="1"/>
  <c r="U62" i="1"/>
  <c r="Y61" i="1"/>
  <c r="U61" i="1"/>
  <c r="Q61" i="1"/>
  <c r="Q60" i="1" s="1"/>
  <c r="X60" i="1"/>
  <c r="W60" i="1"/>
  <c r="V60" i="1"/>
  <c r="T60" i="1"/>
  <c r="S60" i="1"/>
  <c r="R60" i="1"/>
  <c r="P60" i="1"/>
  <c r="O60" i="1"/>
  <c r="N60" i="1"/>
  <c r="J60" i="1"/>
  <c r="Y59" i="1"/>
  <c r="U59" i="1"/>
  <c r="Y58" i="1"/>
  <c r="U58" i="1"/>
  <c r="Y57" i="1"/>
  <c r="U57" i="1"/>
  <c r="Q57" i="1"/>
  <c r="X56" i="1"/>
  <c r="W56" i="1"/>
  <c r="V56" i="1"/>
  <c r="T56" i="1"/>
  <c r="S56" i="1"/>
  <c r="R56" i="1"/>
  <c r="P56" i="1"/>
  <c r="O56" i="1"/>
  <c r="N56" i="1"/>
  <c r="J56" i="1"/>
  <c r="I56" i="1"/>
  <c r="U55" i="1"/>
  <c r="Q55" i="1"/>
  <c r="U54" i="1"/>
  <c r="Q54" i="1"/>
  <c r="Y53" i="1"/>
  <c r="Y52" i="1" s="1"/>
  <c r="U53" i="1"/>
  <c r="Q53" i="1"/>
  <c r="X52" i="1"/>
  <c r="W52" i="1"/>
  <c r="V52" i="1"/>
  <c r="T52" i="1"/>
  <c r="S52" i="1"/>
  <c r="R52" i="1"/>
  <c r="P52" i="1"/>
  <c r="O52" i="1"/>
  <c r="N52" i="1"/>
  <c r="J52" i="1"/>
  <c r="I52" i="1"/>
  <c r="Q51" i="1"/>
  <c r="H51" i="1" s="1"/>
  <c r="F51" i="1" s="1"/>
  <c r="Q50" i="1"/>
  <c r="H50" i="1" s="1"/>
  <c r="F50" i="1" s="1"/>
  <c r="Y49" i="1"/>
  <c r="Y48" i="1" s="1"/>
  <c r="U49" i="1"/>
  <c r="U48" i="1" s="1"/>
  <c r="Q49" i="1"/>
  <c r="X48" i="1"/>
  <c r="W48" i="1"/>
  <c r="V48" i="1"/>
  <c r="T48" i="1"/>
  <c r="S48" i="1"/>
  <c r="R48" i="1"/>
  <c r="P48" i="1"/>
  <c r="O48" i="1"/>
  <c r="N48" i="1"/>
  <c r="J48" i="1"/>
  <c r="I48" i="1"/>
  <c r="Y46" i="1"/>
  <c r="U46" i="1"/>
  <c r="Q46" i="1"/>
  <c r="Y45" i="1"/>
  <c r="U45" i="1"/>
  <c r="Q45" i="1"/>
  <c r="Y44" i="1"/>
  <c r="U44" i="1"/>
  <c r="Q44" i="1"/>
  <c r="Y43" i="1"/>
  <c r="U43" i="1"/>
  <c r="Q43" i="1"/>
  <c r="Y42" i="1"/>
  <c r="U42" i="1"/>
  <c r="Q42" i="1"/>
  <c r="Y41" i="1"/>
  <c r="U41" i="1"/>
  <c r="Q41" i="1"/>
  <c r="Y40" i="1"/>
  <c r="U40" i="1"/>
  <c r="Q40" i="1"/>
  <c r="Y39" i="1"/>
  <c r="U39" i="1"/>
  <c r="Q39" i="1"/>
  <c r="Y38" i="1"/>
  <c r="U38" i="1"/>
  <c r="Q38" i="1"/>
  <c r="Y37" i="1"/>
  <c r="U37" i="1"/>
  <c r="Q37" i="1"/>
  <c r="Y36" i="1"/>
  <c r="U36" i="1"/>
  <c r="Q36" i="1"/>
  <c r="X35" i="1"/>
  <c r="W35" i="1"/>
  <c r="V35" i="1"/>
  <c r="T35" i="1"/>
  <c r="S35" i="1"/>
  <c r="R35" i="1"/>
  <c r="P35" i="1"/>
  <c r="O35" i="1"/>
  <c r="N35" i="1"/>
  <c r="J35" i="1"/>
  <c r="Y33" i="1"/>
  <c r="U33" i="1"/>
  <c r="Q33" i="1"/>
  <c r="Y32" i="1"/>
  <c r="U32" i="1"/>
  <c r="Q32" i="1"/>
  <c r="Y31" i="1"/>
  <c r="U31" i="1"/>
  <c r="Q31" i="1"/>
  <c r="X30" i="1"/>
  <c r="W30" i="1"/>
  <c r="V30" i="1"/>
  <c r="T30" i="1"/>
  <c r="S30" i="1"/>
  <c r="R30" i="1"/>
  <c r="P30" i="1"/>
  <c r="O30" i="1"/>
  <c r="N30" i="1"/>
  <c r="J30" i="1"/>
  <c r="Y29" i="1"/>
  <c r="U29" i="1"/>
  <c r="Q29" i="1"/>
  <c r="Y28" i="1"/>
  <c r="U28" i="1"/>
  <c r="Q28" i="1"/>
  <c r="Y27" i="1"/>
  <c r="U27" i="1"/>
  <c r="Q27" i="1"/>
  <c r="Q26" i="1"/>
  <c r="H26" i="1" s="1"/>
  <c r="Q25" i="1"/>
  <c r="X24" i="1"/>
  <c r="W24" i="1"/>
  <c r="V24" i="1"/>
  <c r="T24" i="1"/>
  <c r="S24" i="1"/>
  <c r="R24" i="1"/>
  <c r="P24" i="1"/>
  <c r="O24" i="1"/>
  <c r="N24" i="1"/>
  <c r="J24" i="1"/>
  <c r="H39" i="1" l="1"/>
  <c r="G26" i="1"/>
  <c r="F26" i="1" s="1"/>
  <c r="H43" i="1"/>
  <c r="Y60" i="1"/>
  <c r="Q52" i="1"/>
  <c r="P47" i="1"/>
  <c r="P34" i="1" s="1"/>
  <c r="P77" i="1" s="1"/>
  <c r="H45" i="1"/>
  <c r="H74" i="1"/>
  <c r="Q24" i="1"/>
  <c r="H27" i="1"/>
  <c r="G27" i="1" s="1"/>
  <c r="H41" i="1"/>
  <c r="Q48" i="1"/>
  <c r="N47" i="1"/>
  <c r="N34" i="1" s="1"/>
  <c r="N77" i="1" s="1"/>
  <c r="N80" i="1" s="1"/>
  <c r="H29" i="1"/>
  <c r="H37" i="1"/>
  <c r="U52" i="1"/>
  <c r="U60" i="1"/>
  <c r="H31" i="1"/>
  <c r="H33" i="1"/>
  <c r="H40" i="1"/>
  <c r="J47" i="1"/>
  <c r="J34" i="1" s="1"/>
  <c r="J77" i="1" s="1"/>
  <c r="R47" i="1"/>
  <c r="R34" i="1" s="1"/>
  <c r="R77" i="1" s="1"/>
  <c r="R80" i="1" s="1"/>
  <c r="Y68" i="1"/>
  <c r="H25" i="1"/>
  <c r="U30" i="1"/>
  <c r="H36" i="1"/>
  <c r="H59" i="1"/>
  <c r="F59" i="1" s="1"/>
  <c r="H62" i="1"/>
  <c r="F62" i="1" s="1"/>
  <c r="Y72" i="1"/>
  <c r="H44" i="1"/>
  <c r="V47" i="1"/>
  <c r="V34" i="1" s="1"/>
  <c r="V77" i="1" s="1"/>
  <c r="H58" i="1"/>
  <c r="F58" i="1" s="1"/>
  <c r="H63" i="1"/>
  <c r="F63" i="1" s="1"/>
  <c r="H75" i="1"/>
  <c r="F75" i="1" s="1"/>
  <c r="Q35" i="1"/>
  <c r="Y30" i="1"/>
  <c r="H38" i="1"/>
  <c r="H42" i="1"/>
  <c r="H46" i="1"/>
  <c r="T47" i="1"/>
  <c r="T34" i="1" s="1"/>
  <c r="T77" i="1" s="1"/>
  <c r="X47" i="1"/>
  <c r="X34" i="1" s="1"/>
  <c r="X77" i="1" s="1"/>
  <c r="O47" i="1"/>
  <c r="O34" i="1" s="1"/>
  <c r="O77" i="1" s="1"/>
  <c r="O80" i="1" s="1"/>
  <c r="S47" i="1"/>
  <c r="S34" i="1" s="1"/>
  <c r="S77" i="1" s="1"/>
  <c r="S80" i="1" s="1"/>
  <c r="W47" i="1"/>
  <c r="W34" i="1" s="1"/>
  <c r="W77" i="1" s="1"/>
  <c r="H54" i="1"/>
  <c r="F54" i="1" s="1"/>
  <c r="U56" i="1"/>
  <c r="H69" i="1"/>
  <c r="H68" i="1" s="1"/>
  <c r="U72" i="1"/>
  <c r="Y24" i="1"/>
  <c r="H32" i="1"/>
  <c r="H28" i="1"/>
  <c r="Q30" i="1"/>
  <c r="Y35" i="1"/>
  <c r="H49" i="1"/>
  <c r="H53" i="1"/>
  <c r="Y56" i="1"/>
  <c r="H61" i="1"/>
  <c r="H73" i="1"/>
  <c r="H76" i="1"/>
  <c r="F76" i="1" s="1"/>
  <c r="H55" i="1"/>
  <c r="F55" i="1" s="1"/>
  <c r="U24" i="1"/>
  <c r="U35" i="1"/>
  <c r="Q56" i="1"/>
  <c r="H57" i="1"/>
  <c r="G39" i="1"/>
  <c r="F39" i="1" s="1"/>
  <c r="H65" i="1"/>
  <c r="U64" i="1"/>
  <c r="F32" i="1" l="1"/>
  <c r="G37" i="1"/>
  <c r="F37" i="1" s="1"/>
  <c r="G41" i="1"/>
  <c r="F41" i="1" s="1"/>
  <c r="G45" i="1"/>
  <c r="F45" i="1" s="1"/>
  <c r="G43" i="1"/>
  <c r="F43" i="1" s="1"/>
  <c r="G29" i="1"/>
  <c r="F29" i="1" s="1"/>
  <c r="F27" i="1"/>
  <c r="G25" i="1"/>
  <c r="F25" i="1"/>
  <c r="G28" i="1"/>
  <c r="F28" i="1" s="1"/>
  <c r="F33" i="1"/>
  <c r="G74" i="1"/>
  <c r="F74" i="1" s="1"/>
  <c r="Y47" i="1"/>
  <c r="Y34" i="1" s="1"/>
  <c r="Y77" i="1" s="1"/>
  <c r="G69" i="1"/>
  <c r="F69" i="1" s="1"/>
  <c r="F68" i="1" s="1"/>
  <c r="G31" i="1"/>
  <c r="G30" i="1" s="1"/>
  <c r="G49" i="1"/>
  <c r="G48" i="1" s="1"/>
  <c r="Q47" i="1"/>
  <c r="Q34" i="1" s="1"/>
  <c r="Q77" i="1" s="1"/>
  <c r="H24" i="1"/>
  <c r="H60" i="1"/>
  <c r="H30" i="1"/>
  <c r="G61" i="1"/>
  <c r="G60" i="1" s="1"/>
  <c r="G40" i="1"/>
  <c r="F40" i="1" s="1"/>
  <c r="G44" i="1"/>
  <c r="F44" i="1" s="1"/>
  <c r="G36" i="1"/>
  <c r="F36" i="1" s="1"/>
  <c r="U47" i="1"/>
  <c r="U34" i="1" s="1"/>
  <c r="U77" i="1" s="1"/>
  <c r="Q80" i="1"/>
  <c r="G42" i="1"/>
  <c r="F42" i="1" s="1"/>
  <c r="H35" i="1"/>
  <c r="G38" i="1"/>
  <c r="F38" i="1" s="1"/>
  <c r="G73" i="1"/>
  <c r="H52" i="1"/>
  <c r="H72" i="1"/>
  <c r="U80" i="1"/>
  <c r="G46" i="1"/>
  <c r="F46" i="1" s="1"/>
  <c r="G53" i="1"/>
  <c r="G52" i="1" s="1"/>
  <c r="H48" i="1"/>
  <c r="I24" i="1"/>
  <c r="G57" i="1"/>
  <c r="G56" i="1" s="1"/>
  <c r="H56" i="1"/>
  <c r="G24" i="1"/>
  <c r="I60" i="1"/>
  <c r="G65" i="1"/>
  <c r="G64" i="1" s="1"/>
  <c r="H64" i="1"/>
  <c r="G72" i="1" l="1"/>
  <c r="F61" i="1"/>
  <c r="F60" i="1" s="1"/>
  <c r="F49" i="1"/>
  <c r="F48" i="1" s="1"/>
  <c r="F24" i="1"/>
  <c r="F31" i="1"/>
  <c r="F30" i="1" s="1"/>
  <c r="F57" i="1"/>
  <c r="F56" i="1" s="1"/>
  <c r="F53" i="1"/>
  <c r="F52" i="1" s="1"/>
  <c r="F65" i="1"/>
  <c r="F64" i="1" s="1"/>
  <c r="F73" i="1"/>
  <c r="F72" i="1" s="1"/>
  <c r="G68" i="1"/>
  <c r="I35" i="1"/>
  <c r="H47" i="1"/>
  <c r="H34" i="1" s="1"/>
  <c r="H77" i="1" s="1"/>
  <c r="I64" i="1"/>
  <c r="G35" i="1"/>
  <c r="F35" i="1" s="1"/>
  <c r="I30" i="1"/>
  <c r="G47" i="1" l="1"/>
  <c r="G34" i="1" s="1"/>
  <c r="G77" i="1" s="1"/>
  <c r="F47" i="1"/>
  <c r="F34" i="1" s="1"/>
  <c r="F77" i="1" s="1"/>
  <c r="I72" i="1"/>
  <c r="I47" i="1" s="1"/>
  <c r="I34" i="1" s="1"/>
  <c r="I77" i="1" s="1"/>
</calcChain>
</file>

<file path=xl/sharedStrings.xml><?xml version="1.0" encoding="utf-8"?>
<sst xmlns="http://schemas.openxmlformats.org/spreadsheetml/2006/main" count="202" uniqueCount="177">
  <si>
    <t>План учебного процесса ОПОП СПО специальность 19.02.10 Технология продукции общественного питания, базовый уровень подготовки</t>
  </si>
  <si>
    <t>Экзамены</t>
  </si>
  <si>
    <t>Зачеты</t>
  </si>
  <si>
    <t>Дифференцированные зачеты</t>
  </si>
  <si>
    <t>Всего</t>
  </si>
  <si>
    <t>3 сем.</t>
  </si>
  <si>
    <t>Итого за I курс</t>
  </si>
  <si>
    <t>5 сем.</t>
  </si>
  <si>
    <t>6 сем.</t>
  </si>
  <si>
    <t>Итого за II курс</t>
  </si>
  <si>
    <t>курсовых работ</t>
  </si>
  <si>
    <t>нед.</t>
  </si>
  <si>
    <t>13/ 3уп</t>
  </si>
  <si>
    <t>16/ 3уп</t>
  </si>
  <si>
    <t>11 п/п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</si>
  <si>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</si>
  <si>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</si>
  <si>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</si>
  <si>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</si>
  <si>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</si>
  <si>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</si>
  <si>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</si>
  <si>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</si>
  <si>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</si>
  <si>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</si>
  <si>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ОГСЭ.В.05</t>
  </si>
  <si>
    <t>Психология общения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</si>
  <si>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</si>
  <si>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</si>
  <si>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</si>
  <si>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</si>
  <si>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</si>
  <si>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</si>
  <si>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</si>
  <si>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Химия</t>
  </si>
  <si>
    <t>П.00</t>
  </si>
  <si>
    <t>ОП.00</t>
  </si>
  <si>
    <t>Общепрофессиональные дисциплины</t>
  </si>
  <si>
    <t>ОП.01</t>
  </si>
  <si>
    <t>Микробиология, санитария и гигиена в пищевом производстве</t>
  </si>
  <si>
    <t>ОП.02</t>
  </si>
  <si>
    <t>Физиология питания</t>
  </si>
  <si>
    <t>ОП.03</t>
  </si>
  <si>
    <t>Организация хранения и контроль запасов и сырья</t>
  </si>
  <si>
    <t>ОП.04</t>
  </si>
  <si>
    <t>Информационные технологии в профессиональной деятельности</t>
  </si>
  <si>
    <t>34</t>
  </si>
  <si>
    <t>ОП.05</t>
  </si>
  <si>
    <t>Метрология и стандартизация</t>
  </si>
  <si>
    <t>ОП.06</t>
  </si>
  <si>
    <t>Правовые основы профессиональной деятельности</t>
  </si>
  <si>
    <t>ОП.07</t>
  </si>
  <si>
    <t>Основы экономики, менеджмента и маркетинга</t>
  </si>
  <si>
    <t>ОП.08</t>
  </si>
  <si>
    <t>Охрана труда</t>
  </si>
  <si>
    <t>ОП.09</t>
  </si>
  <si>
    <t>Безопасность жизнедеятельности</t>
  </si>
  <si>
    <t>ОП.В.10</t>
  </si>
  <si>
    <t>Организация обслуживания</t>
  </si>
  <si>
    <t>ОП.В.11</t>
  </si>
  <si>
    <t>Основы композиции, специальное рисование и лепка</t>
  </si>
  <si>
    <t>ПМ.00</t>
  </si>
  <si>
    <t>Профессиональные модули</t>
  </si>
  <si>
    <t>ПМ.01</t>
  </si>
  <si>
    <t>Организация процесса приготовления и приготовление полуфабрикатов для сложной кулинарной продукции</t>
  </si>
  <si>
    <t>МДК.01.01</t>
  </si>
  <si>
    <t>Технология приготовления полуфабрикатов для сложной кулинарной продукции</t>
  </si>
  <si>
    <t>УП.01</t>
  </si>
  <si>
    <t>Учебная практика</t>
  </si>
  <si>
    <t>ПП.01</t>
  </si>
  <si>
    <t>Производственная практика(практика по профилю специальности)</t>
  </si>
  <si>
    <t>ПМ.02</t>
  </si>
  <si>
    <t>Организация процесса приготовления и приготовление сложной холодной кулинарной продукции</t>
  </si>
  <si>
    <t>МДК.02.01</t>
  </si>
  <si>
    <t>Технология приготовления сложной холодной кулинарной продукции</t>
  </si>
  <si>
    <t>УП.02</t>
  </si>
  <si>
    <t>ПП.02</t>
  </si>
  <si>
    <t>ПМ.03</t>
  </si>
  <si>
    <t>Организация процесса приготовления и приготовление сложной горячей кулинарной продукции</t>
  </si>
  <si>
    <t>МДК.03.01</t>
  </si>
  <si>
    <t>Технология приготовления сложной горячей кулинарной продукции</t>
  </si>
  <si>
    <t>УП.03</t>
  </si>
  <si>
    <t>ПП.03</t>
  </si>
  <si>
    <t>ПМ.04</t>
  </si>
  <si>
    <t>МДК.04.01</t>
  </si>
  <si>
    <t>УП.04</t>
  </si>
  <si>
    <t>ПП.04</t>
  </si>
  <si>
    <t>ПМ.05</t>
  </si>
  <si>
    <t>Организация процесса приготовления и приготовление сложных холодных и горячих десертов</t>
  </si>
  <si>
    <t>МДК.05.01</t>
  </si>
  <si>
    <t>Технология приготовления сложных холодных и горячих десертов</t>
  </si>
  <si>
    <t>УП.05</t>
  </si>
  <si>
    <t>ПП.05</t>
  </si>
  <si>
    <t>ПМ.06</t>
  </si>
  <si>
    <t>Организация работы структурного подразделения</t>
  </si>
  <si>
    <t>МДК.06.01</t>
  </si>
  <si>
    <t>Управление структурным подразделением организации</t>
  </si>
  <si>
    <t>УП.06</t>
  </si>
  <si>
    <t>ПП.06</t>
  </si>
  <si>
    <t>ПМ.07</t>
  </si>
  <si>
    <t>Выполнение работ по  одной или нескольким профессиям рабочих, должностям служащих</t>
  </si>
  <si>
    <t>МДК.07.01</t>
  </si>
  <si>
    <t>Технология приготовления смешанных напитков и коктелей</t>
  </si>
  <si>
    <t>МДК.07.02</t>
  </si>
  <si>
    <t>Технология обработки сырья, приготовления полуфабрикатов и блюд массового спроса</t>
  </si>
  <si>
    <t>УП.07</t>
  </si>
  <si>
    <t>ПП.07</t>
  </si>
  <si>
    <t>ПДП</t>
  </si>
  <si>
    <t>Производственная практика (преддипломная)</t>
  </si>
  <si>
    <t>4 нед</t>
  </si>
  <si>
    <t>ГИА .00</t>
  </si>
  <si>
    <t>Государственная (итоговая) аттестация</t>
  </si>
  <si>
    <t>6 нед</t>
  </si>
  <si>
    <t>дисциплин и МДК</t>
  </si>
  <si>
    <t>учебной практики</t>
  </si>
  <si>
    <t>1. Программа базовой подготовки</t>
  </si>
  <si>
    <t>производственной практики</t>
  </si>
  <si>
    <t>дифф.зачетов</t>
  </si>
  <si>
    <t>зачетов</t>
  </si>
  <si>
    <t>экзаменов</t>
  </si>
  <si>
    <t>Производственная практика (практика по профилю специальности)</t>
  </si>
  <si>
    <t>Организация процесса приготовления и приготовление сложных хлебобулочных, мучных кондитерских изделий</t>
  </si>
  <si>
    <t>Профессиональный учебный цикл</t>
  </si>
  <si>
    <t>Консультации для обучающихся по очной форме обучения образовательной организацией из расчета 4 часа на одного обучающегося на каждый учебный год,</t>
  </si>
  <si>
    <t>1.1.Выпускная квалификационная работа  Выполнение дипломного проекта  с 20.05 по 14.06 (всего 4 нед.)</t>
  </si>
  <si>
    <t>Выпускная квалификационная работа  Защита дипломного проекта (работы) с  15.06 по 28.06 (всего 2 нед.)</t>
  </si>
  <si>
    <t>1 курс</t>
  </si>
  <si>
    <t>1 сем.</t>
  </si>
  <si>
    <t>курсовые работы</t>
  </si>
  <si>
    <t>Перечень видов учебной деятельности</t>
  </si>
  <si>
    <t>Объем образовательной программы</t>
  </si>
  <si>
    <t>код</t>
  </si>
  <si>
    <t xml:space="preserve">Наименование </t>
  </si>
  <si>
    <t>в т.ч.лаб.и практ. занятий</t>
  </si>
  <si>
    <t>всего</t>
  </si>
  <si>
    <t>в том числе</t>
  </si>
  <si>
    <t>всего занятий</t>
  </si>
  <si>
    <t>2 сем.</t>
  </si>
  <si>
    <t>Итого за II Iкурс</t>
  </si>
  <si>
    <t>Итого за IV курс</t>
  </si>
  <si>
    <t>Общеобразовательные дисциплины</t>
  </si>
  <si>
    <t>ОУД.00</t>
  </si>
  <si>
    <t>Базовые учебные дисциплины</t>
  </si>
  <si>
    <t>ОУД.01</t>
  </si>
  <si>
    <t>Русский язык и литература</t>
  </si>
  <si>
    <t>ОУД.02</t>
  </si>
  <si>
    <t>ОУД.04</t>
  </si>
  <si>
    <t>ОУД.05</t>
  </si>
  <si>
    <t>ОУД.06</t>
  </si>
  <si>
    <t>Основы безопасности жизнедеятельности</t>
  </si>
  <si>
    <t>ОУД.09</t>
  </si>
  <si>
    <t>ОУД.10</t>
  </si>
  <si>
    <t>Обществознание (вкл экономику и право)</t>
  </si>
  <si>
    <t>Профильные учебные дисциплины</t>
  </si>
  <si>
    <t>ОУД.03</t>
  </si>
  <si>
    <t>Математика: алгебра, начала математического анализа, геометрия</t>
  </si>
  <si>
    <t>ОУД.07</t>
  </si>
  <si>
    <t>Информатика и ИКТ</t>
  </si>
  <si>
    <t>ОУД.08</t>
  </si>
  <si>
    <t>Физика</t>
  </si>
  <si>
    <t>4сем.</t>
  </si>
  <si>
    <t>7 сем.</t>
  </si>
  <si>
    <t>8 сем.</t>
  </si>
  <si>
    <t>4,6,8</t>
  </si>
  <si>
    <t>ОУД.15</t>
  </si>
  <si>
    <t>Биология</t>
  </si>
  <si>
    <t>Технология приготовления сложных хлебобулочных, мучных кондитерских изделий</t>
  </si>
  <si>
    <t>7 уп</t>
  </si>
  <si>
    <t>4 п/п</t>
  </si>
  <si>
    <t>2 курс</t>
  </si>
  <si>
    <t>3 курс</t>
  </si>
  <si>
    <t>4 курс</t>
  </si>
  <si>
    <t>3,5,7</t>
  </si>
  <si>
    <t>Формы промежуточной аттестации (по семестрам)</t>
  </si>
  <si>
    <t>самостоятельная  работа</t>
  </si>
  <si>
    <t>Нагрузка во взаимодействиии с преподавателем</t>
  </si>
  <si>
    <t>Распределение обязательной аудиторной нагрузки (включая обязательную нагрузку и все виды практики в составе профессиональных модулей) по курсам и семестрам (час.в семестре)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</si>
</sst>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0.0"/>
  </numFmts>
  <fonts count="11" x14ac:knownFonts="1"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i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CCCCCC"/>
        <bgColor rgb="FFD9D9D9"/>
      </patternFill>
    </fill>
  </fills>
  <borders count="1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 style="medium">
        <color auto="1"/>
      </bottom>
      <diagonal/>
    </border>
    <border>
      <left style="thin">
        <color auto="1"/>
      </left>
      <right/>
      <top style="thin">
        <color theme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1">
    <xf numFmtId="0" fontId="0" fillId="0" borderId="0" xfId="0"/>
    <xf numFmtId="164" fontId="0" fillId="0" borderId="0" xfId="0" applyNumberFormat="1" applyFont="1"/>
    <xf numFmtId="164" fontId="4" fillId="0" borderId="7" xfId="0" applyNumberFormat="1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wrapText="1"/>
    </xf>
    <xf numFmtId="164" fontId="5" fillId="0" borderId="5" xfId="1" applyNumberFormat="1" applyFont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left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left" vertical="center" wrapText="1"/>
    </xf>
    <xf numFmtId="164" fontId="3" fillId="2" borderId="14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64" fontId="3" fillId="2" borderId="16" xfId="1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6" fillId="2" borderId="16" xfId="1" applyNumberFormat="1" applyFont="1" applyFill="1" applyBorder="1" applyAlignment="1">
      <alignment horizontal="center" vertical="center"/>
    </xf>
    <xf numFmtId="164" fontId="3" fillId="2" borderId="14" xfId="1" applyNumberFormat="1" applyFont="1" applyFill="1" applyBorder="1" applyAlignment="1">
      <alignment horizontal="center" vertical="center"/>
    </xf>
    <xf numFmtId="164" fontId="3" fillId="2" borderId="19" xfId="1" applyNumberFormat="1" applyFont="1" applyFill="1" applyBorder="1" applyAlignment="1">
      <alignment horizontal="left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3" fillId="2" borderId="20" xfId="1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19" xfId="1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20" xfId="1" applyNumberFormat="1" applyFont="1" applyFill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164" fontId="6" fillId="2" borderId="20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0" borderId="19" xfId="1" applyNumberFormat="1" applyFont="1" applyBorder="1" applyAlignment="1">
      <alignment horizontal="left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0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/>
    </xf>
    <xf numFmtId="164" fontId="3" fillId="2" borderId="23" xfId="1" applyNumberFormat="1" applyFont="1" applyFill="1" applyBorder="1" applyAlignment="1">
      <alignment horizontal="left" vertical="center" wrapText="1"/>
    </xf>
    <xf numFmtId="164" fontId="3" fillId="2" borderId="23" xfId="0" applyNumberFormat="1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/>
    </xf>
    <xf numFmtId="164" fontId="3" fillId="2" borderId="23" xfId="1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6" fillId="2" borderId="9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3" fillId="2" borderId="17" xfId="1" applyNumberFormat="1" applyFont="1" applyFill="1" applyBorder="1" applyAlignment="1">
      <alignment horizontal="left" vertical="center" wrapText="1"/>
    </xf>
    <xf numFmtId="164" fontId="6" fillId="0" borderId="16" xfId="1" applyNumberFormat="1" applyFont="1" applyBorder="1" applyAlignment="1">
      <alignment horizontal="center" vertical="center"/>
    </xf>
    <xf numFmtId="164" fontId="6" fillId="2" borderId="14" xfId="1" applyNumberFormat="1" applyFont="1" applyFill="1" applyBorder="1" applyAlignment="1">
      <alignment horizontal="center" vertical="center"/>
    </xf>
    <xf numFmtId="164" fontId="6" fillId="2" borderId="15" xfId="1" applyNumberFormat="1" applyFont="1" applyFill="1" applyBorder="1" applyAlignment="1">
      <alignment horizontal="center" vertical="center"/>
    </xf>
    <xf numFmtId="164" fontId="3" fillId="2" borderId="24" xfId="1" applyNumberFormat="1" applyFont="1" applyFill="1" applyBorder="1" applyAlignment="1">
      <alignment horizontal="left" vertical="center" wrapText="1"/>
    </xf>
    <xf numFmtId="164" fontId="3" fillId="2" borderId="19" xfId="1" applyNumberFormat="1" applyFont="1" applyFill="1" applyBorder="1" applyAlignment="1">
      <alignment horizontal="left" vertical="top" wrapText="1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3" fillId="2" borderId="23" xfId="1" applyNumberFormat="1" applyFont="1" applyFill="1" applyBorder="1" applyAlignment="1">
      <alignment horizontal="left" vertical="top" wrapText="1"/>
    </xf>
    <xf numFmtId="164" fontId="3" fillId="2" borderId="10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25" xfId="1" applyNumberFormat="1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left" wrapText="1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6" fillId="0" borderId="28" xfId="1" applyNumberFormat="1" applyFont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6" fillId="2" borderId="28" xfId="1" applyNumberFormat="1" applyFont="1" applyFill="1" applyBorder="1" applyAlignment="1">
      <alignment horizontal="center" vertical="center"/>
    </xf>
    <xf numFmtId="164" fontId="3" fillId="0" borderId="19" xfId="1" applyNumberFormat="1" applyFont="1" applyBorder="1" applyAlignment="1">
      <alignment horizontal="left" wrapText="1"/>
    </xf>
    <xf numFmtId="164" fontId="3" fillId="0" borderId="23" xfId="1" applyNumberFormat="1" applyFont="1" applyBorder="1" applyAlignment="1">
      <alignment horizontal="left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2" borderId="13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left" vertical="center" wrapText="1"/>
    </xf>
    <xf numFmtId="164" fontId="3" fillId="2" borderId="27" xfId="1" applyNumberFormat="1" applyFont="1" applyFill="1" applyBorder="1" applyAlignment="1">
      <alignment horizontal="center" vertical="center" wrapText="1"/>
    </xf>
    <xf numFmtId="164" fontId="3" fillId="2" borderId="29" xfId="1" applyNumberFormat="1" applyFont="1" applyFill="1" applyBorder="1" applyAlignment="1">
      <alignment horizontal="center" vertical="center" wrapText="1"/>
    </xf>
    <xf numFmtId="164" fontId="3" fillId="2" borderId="28" xfId="1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164" fontId="3" fillId="3" borderId="19" xfId="1" applyNumberFormat="1" applyFont="1" applyFill="1" applyBorder="1" applyAlignment="1">
      <alignment horizontal="left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20" xfId="1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19" xfId="1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3" fillId="3" borderId="20" xfId="1" applyNumberFormat="1" applyFont="1" applyFill="1" applyBorder="1" applyAlignment="1">
      <alignment horizontal="center" vertical="center"/>
    </xf>
    <xf numFmtId="164" fontId="3" fillId="4" borderId="7" xfId="1" applyNumberFormat="1" applyFont="1" applyFill="1" applyBorder="1" applyAlignment="1">
      <alignment horizontal="center" vertical="center"/>
    </xf>
    <xf numFmtId="164" fontId="3" fillId="4" borderId="8" xfId="1" applyNumberFormat="1" applyFont="1" applyFill="1" applyBorder="1" applyAlignment="1">
      <alignment horizontal="center" vertical="center"/>
    </xf>
    <xf numFmtId="164" fontId="6" fillId="4" borderId="20" xfId="1" applyNumberFormat="1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164" fontId="6" fillId="3" borderId="20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164" fontId="3" fillId="3" borderId="23" xfId="1" applyNumberFormat="1" applyFont="1" applyFill="1" applyBorder="1" applyAlignment="1">
      <alignment horizontal="left" vertical="top" wrapText="1"/>
    </xf>
    <xf numFmtId="164" fontId="3" fillId="3" borderId="23" xfId="1" applyNumberFormat="1" applyFont="1" applyFill="1" applyBorder="1" applyAlignment="1">
      <alignment horizontal="left" vertical="center" wrapText="1"/>
    </xf>
    <xf numFmtId="164" fontId="3" fillId="3" borderId="10" xfId="1" applyNumberFormat="1" applyFont="1" applyFill="1" applyBorder="1" applyAlignment="1">
      <alignment horizontal="center" vertical="center" wrapText="1"/>
    </xf>
    <xf numFmtId="164" fontId="3" fillId="3" borderId="11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3" fillId="3" borderId="23" xfId="1" applyNumberFormat="1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4" borderId="10" xfId="1" applyNumberFormat="1" applyFont="1" applyFill="1" applyBorder="1" applyAlignment="1">
      <alignment horizontal="center" vertical="center"/>
    </xf>
    <xf numFmtId="164" fontId="3" fillId="4" borderId="11" xfId="1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center" vertical="center"/>
    </xf>
    <xf numFmtId="164" fontId="3" fillId="3" borderId="10" xfId="1" applyNumberFormat="1" applyFont="1" applyFill="1" applyBorder="1" applyAlignment="1">
      <alignment horizontal="center" vertical="center"/>
    </xf>
    <xf numFmtId="164" fontId="6" fillId="2" borderId="30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3" borderId="19" xfId="1" applyNumberFormat="1" applyFont="1" applyFill="1" applyBorder="1" applyAlignment="1">
      <alignment horizontal="left" vertical="top" wrapText="1"/>
    </xf>
    <xf numFmtId="164" fontId="3" fillId="3" borderId="22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6" fillId="4" borderId="9" xfId="1" applyNumberFormat="1" applyFont="1" applyFill="1" applyBorder="1" applyAlignment="1">
      <alignment horizontal="center" vertical="center"/>
    </xf>
    <xf numFmtId="164" fontId="6" fillId="5" borderId="20" xfId="1" applyNumberFormat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164" fontId="3" fillId="0" borderId="17" xfId="1" applyNumberFormat="1" applyFont="1" applyBorder="1" applyAlignment="1">
      <alignment horizontal="left" vertical="center" wrapText="1"/>
    </xf>
    <xf numFmtId="164" fontId="6" fillId="0" borderId="17" xfId="1" applyNumberFormat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3" fillId="0" borderId="33" xfId="1" applyNumberFormat="1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164" fontId="6" fillId="0" borderId="32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horizontal="left" vertical="center" wrapText="1"/>
    </xf>
    <xf numFmtId="164" fontId="6" fillId="0" borderId="19" xfId="1" applyNumberFormat="1" applyFont="1" applyBorder="1" applyAlignment="1">
      <alignment horizontal="left" vertical="top" wrapText="1"/>
    </xf>
    <xf numFmtId="164" fontId="6" fillId="0" borderId="8" xfId="1" applyNumberFormat="1" applyFont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164" fontId="6" fillId="0" borderId="35" xfId="1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1" fontId="3" fillId="0" borderId="41" xfId="1" applyNumberFormat="1" applyFont="1" applyBorder="1" applyAlignment="1">
      <alignment horizontal="center" vertical="center" wrapText="1"/>
    </xf>
    <xf numFmtId="1" fontId="3" fillId="0" borderId="42" xfId="1" applyNumberFormat="1" applyFont="1" applyBorder="1" applyAlignment="1">
      <alignment horizontal="center" vertical="center"/>
    </xf>
    <xf numFmtId="1" fontId="6" fillId="0" borderId="43" xfId="1" applyNumberFormat="1" applyFont="1" applyBorder="1" applyAlignment="1">
      <alignment horizontal="center" vertical="center"/>
    </xf>
    <xf numFmtId="1" fontId="3" fillId="0" borderId="41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wrapText="1"/>
    </xf>
    <xf numFmtId="164" fontId="5" fillId="0" borderId="44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wrapText="1"/>
    </xf>
    <xf numFmtId="1" fontId="5" fillId="0" borderId="45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1" fontId="5" fillId="0" borderId="54" xfId="0" applyNumberFormat="1" applyFont="1" applyBorder="1" applyAlignment="1">
      <alignment horizontal="center" vertical="center" wrapText="1"/>
    </xf>
    <xf numFmtId="164" fontId="6" fillId="2" borderId="67" xfId="0" applyNumberFormat="1" applyFont="1" applyFill="1" applyBorder="1" applyAlignment="1">
      <alignment horizontal="center" vertical="center"/>
    </xf>
    <xf numFmtId="164" fontId="3" fillId="2" borderId="32" xfId="1" applyNumberFormat="1" applyFont="1" applyFill="1" applyBorder="1" applyAlignment="1">
      <alignment horizontal="center" vertical="center"/>
    </xf>
    <xf numFmtId="164" fontId="3" fillId="2" borderId="35" xfId="1" applyNumberFormat="1" applyFont="1" applyFill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2" borderId="68" xfId="0" applyNumberFormat="1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/>
    </xf>
    <xf numFmtId="164" fontId="3" fillId="2" borderId="69" xfId="0" applyNumberFormat="1" applyFont="1" applyFill="1" applyBorder="1" applyAlignment="1">
      <alignment horizontal="center" vertical="center"/>
    </xf>
    <xf numFmtId="164" fontId="3" fillId="0" borderId="68" xfId="1" applyNumberFormat="1" applyFont="1" applyBorder="1" applyAlignment="1">
      <alignment horizontal="center" vertical="center"/>
    </xf>
    <xf numFmtId="164" fontId="6" fillId="2" borderId="69" xfId="0" applyNumberFormat="1" applyFont="1" applyFill="1" applyBorder="1" applyAlignment="1">
      <alignment horizontal="center" vertical="center"/>
    </xf>
    <xf numFmtId="164" fontId="3" fillId="3" borderId="35" xfId="1" applyNumberFormat="1" applyFont="1" applyFill="1" applyBorder="1" applyAlignment="1">
      <alignment horizontal="center" vertical="center"/>
    </xf>
    <xf numFmtId="164" fontId="3" fillId="3" borderId="68" xfId="1" applyNumberFormat="1" applyFont="1" applyFill="1" applyBorder="1" applyAlignment="1">
      <alignment horizontal="center" vertical="center"/>
    </xf>
    <xf numFmtId="164" fontId="3" fillId="3" borderId="68" xfId="0" applyNumberFormat="1" applyFont="1" applyFill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wrapText="1"/>
    </xf>
    <xf numFmtId="164" fontId="6" fillId="0" borderId="71" xfId="0" applyNumberFormat="1" applyFont="1" applyBorder="1" applyAlignment="1">
      <alignment horizontal="center" vertical="center"/>
    </xf>
    <xf numFmtId="164" fontId="3" fillId="0" borderId="72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73" xfId="0" applyNumberFormat="1" applyFont="1" applyBorder="1" applyAlignment="1">
      <alignment horizontal="center" vertical="center"/>
    </xf>
    <xf numFmtId="164" fontId="3" fillId="0" borderId="72" xfId="1" applyNumberFormat="1" applyFont="1" applyBorder="1" applyAlignment="1">
      <alignment horizontal="center" vertical="center"/>
    </xf>
    <xf numFmtId="164" fontId="6" fillId="0" borderId="73" xfId="0" applyNumberFormat="1" applyFont="1" applyBorder="1" applyAlignment="1">
      <alignment horizontal="center" vertical="center"/>
    </xf>
    <xf numFmtId="164" fontId="3" fillId="4" borderId="37" xfId="1" applyNumberFormat="1" applyFont="1" applyFill="1" applyBorder="1" applyAlignment="1">
      <alignment horizontal="center" vertical="center"/>
    </xf>
    <xf numFmtId="164" fontId="3" fillId="4" borderId="72" xfId="1" applyNumberFormat="1" applyFont="1" applyFill="1" applyBorder="1" applyAlignment="1">
      <alignment horizontal="center" vertical="center"/>
    </xf>
    <xf numFmtId="164" fontId="9" fillId="4" borderId="72" xfId="0" applyNumberFormat="1" applyFont="1" applyFill="1" applyBorder="1" applyAlignment="1">
      <alignment horizontal="center" vertical="center"/>
    </xf>
    <xf numFmtId="164" fontId="6" fillId="2" borderId="74" xfId="0" applyNumberFormat="1" applyFont="1" applyFill="1" applyBorder="1" applyAlignment="1">
      <alignment horizontal="center" vertical="center"/>
    </xf>
    <xf numFmtId="164" fontId="6" fillId="2" borderId="75" xfId="0" applyNumberFormat="1" applyFont="1" applyFill="1" applyBorder="1" applyAlignment="1">
      <alignment horizontal="center" vertical="center"/>
    </xf>
    <xf numFmtId="164" fontId="6" fillId="2" borderId="76" xfId="0" applyNumberFormat="1" applyFont="1" applyFill="1" applyBorder="1" applyAlignment="1">
      <alignment horizontal="center" vertical="center"/>
    </xf>
    <xf numFmtId="164" fontId="3" fillId="2" borderId="77" xfId="0" applyNumberFormat="1" applyFont="1" applyFill="1" applyBorder="1" applyAlignment="1">
      <alignment horizontal="center" vertical="center"/>
    </xf>
    <xf numFmtId="164" fontId="3" fillId="2" borderId="78" xfId="0" applyNumberFormat="1" applyFont="1" applyFill="1" applyBorder="1" applyAlignment="1">
      <alignment horizontal="center" vertical="center"/>
    </xf>
    <xf numFmtId="164" fontId="3" fillId="2" borderId="79" xfId="0" applyNumberFormat="1" applyFont="1" applyFill="1" applyBorder="1" applyAlignment="1">
      <alignment horizontal="center" vertical="center"/>
    </xf>
    <xf numFmtId="164" fontId="6" fillId="2" borderId="77" xfId="0" applyNumberFormat="1" applyFont="1" applyFill="1" applyBorder="1" applyAlignment="1">
      <alignment horizontal="center" vertical="center"/>
    </xf>
    <xf numFmtId="164" fontId="6" fillId="2" borderId="78" xfId="0" applyNumberFormat="1" applyFont="1" applyFill="1" applyBorder="1" applyAlignment="1">
      <alignment horizontal="center" vertical="center"/>
    </xf>
    <xf numFmtId="164" fontId="6" fillId="2" borderId="79" xfId="0" applyNumberFormat="1" applyFont="1" applyFill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left" vertical="center" wrapText="1"/>
    </xf>
    <xf numFmtId="1" fontId="6" fillId="0" borderId="80" xfId="0" applyNumberFormat="1" applyFont="1" applyFill="1" applyBorder="1" applyAlignment="1">
      <alignment horizontal="center" vertical="center" wrapText="1"/>
    </xf>
    <xf numFmtId="1" fontId="6" fillId="0" borderId="84" xfId="0" applyNumberFormat="1" applyFont="1" applyFill="1" applyBorder="1" applyAlignment="1">
      <alignment horizontal="center" vertical="center" wrapText="1"/>
    </xf>
    <xf numFmtId="1" fontId="6" fillId="0" borderId="85" xfId="0" applyNumberFormat="1" applyFont="1" applyFill="1" applyBorder="1" applyAlignment="1">
      <alignment horizontal="center" vertical="center" wrapText="1"/>
    </xf>
    <xf numFmtId="1" fontId="6" fillId="0" borderId="86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left" vertical="center" wrapText="1"/>
    </xf>
    <xf numFmtId="0" fontId="3" fillId="0" borderId="90" xfId="0" applyFont="1" applyFill="1" applyBorder="1" applyAlignment="1">
      <alignment horizontal="left" vertical="center"/>
    </xf>
    <xf numFmtId="0" fontId="3" fillId="0" borderId="90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1" fontId="3" fillId="0" borderId="90" xfId="0" applyNumberFormat="1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1" fontId="3" fillId="0" borderId="94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left" vertical="center"/>
    </xf>
    <xf numFmtId="0" fontId="3" fillId="0" borderId="99" xfId="0" applyFont="1" applyFill="1" applyBorder="1" applyAlignment="1">
      <alignment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1" fontId="3" fillId="0" borderId="99" xfId="0" applyNumberFormat="1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164" fontId="5" fillId="0" borderId="103" xfId="1" applyNumberFormat="1" applyFont="1" applyBorder="1" applyAlignment="1">
      <alignment horizontal="center" wrapText="1"/>
    </xf>
    <xf numFmtId="164" fontId="5" fillId="0" borderId="104" xfId="1" applyNumberFormat="1" applyFont="1" applyBorder="1" applyAlignment="1">
      <alignment horizontal="center" wrapText="1"/>
    </xf>
    <xf numFmtId="164" fontId="5" fillId="0" borderId="105" xfId="1" applyNumberFormat="1" applyFont="1" applyBorder="1" applyAlignment="1">
      <alignment horizontal="center" wrapText="1"/>
    </xf>
    <xf numFmtId="164" fontId="5" fillId="0" borderId="106" xfId="1" applyNumberFormat="1" applyFont="1" applyBorder="1" applyAlignment="1">
      <alignment horizontal="center" wrapText="1"/>
    </xf>
    <xf numFmtId="164" fontId="5" fillId="0" borderId="107" xfId="1" applyNumberFormat="1" applyFont="1" applyBorder="1" applyAlignment="1">
      <alignment horizontal="center" wrapText="1"/>
    </xf>
    <xf numFmtId="164" fontId="5" fillId="0" borderId="108" xfId="1" applyNumberFormat="1" applyFont="1" applyBorder="1" applyAlignment="1">
      <alignment horizontal="center" wrapText="1"/>
    </xf>
    <xf numFmtId="164" fontId="5" fillId="0" borderId="109" xfId="1" applyNumberFormat="1" applyFont="1" applyBorder="1" applyAlignment="1">
      <alignment horizontal="center" wrapText="1"/>
    </xf>
    <xf numFmtId="164" fontId="5" fillId="0" borderId="110" xfId="1" applyNumberFormat="1" applyFont="1" applyBorder="1" applyAlignment="1">
      <alignment horizontal="center" wrapText="1"/>
    </xf>
    <xf numFmtId="164" fontId="5" fillId="0" borderId="111" xfId="1" applyNumberFormat="1" applyFont="1" applyBorder="1" applyAlignment="1">
      <alignment horizontal="center" wrapText="1"/>
    </xf>
    <xf numFmtId="164" fontId="5" fillId="0" borderId="112" xfId="1" applyNumberFormat="1" applyFont="1" applyBorder="1" applyAlignment="1">
      <alignment horizontal="center" wrapText="1"/>
    </xf>
    <xf numFmtId="164" fontId="5" fillId="0" borderId="113" xfId="1" applyNumberFormat="1" applyFont="1" applyBorder="1" applyAlignment="1">
      <alignment horizontal="center" wrapText="1"/>
    </xf>
    <xf numFmtId="164" fontId="5" fillId="0" borderId="114" xfId="1" applyNumberFormat="1" applyFont="1" applyBorder="1" applyAlignment="1">
      <alignment horizontal="center" wrapText="1"/>
    </xf>
    <xf numFmtId="1" fontId="3" fillId="0" borderId="77" xfId="1" applyNumberFormat="1" applyFont="1" applyBorder="1" applyAlignment="1">
      <alignment horizontal="left" wrapText="1"/>
    </xf>
    <xf numFmtId="1" fontId="3" fillId="0" borderId="78" xfId="1" applyNumberFormat="1" applyFont="1" applyBorder="1" applyAlignment="1">
      <alignment horizontal="left" wrapText="1"/>
    </xf>
    <xf numFmtId="1" fontId="3" fillId="0" borderId="79" xfId="1" applyNumberFormat="1" applyFont="1" applyBorder="1" applyAlignment="1">
      <alignment horizontal="left" wrapText="1"/>
    </xf>
    <xf numFmtId="1" fontId="3" fillId="0" borderId="7" xfId="1" applyNumberFormat="1" applyFont="1" applyBorder="1" applyAlignment="1">
      <alignment horizontal="left" wrapText="1"/>
    </xf>
    <xf numFmtId="1" fontId="3" fillId="0" borderId="8" xfId="1" applyNumberFormat="1" applyFont="1" applyBorder="1" applyAlignment="1">
      <alignment horizontal="left" wrapText="1"/>
    </xf>
    <xf numFmtId="1" fontId="3" fillId="0" borderId="20" xfId="1" applyNumberFormat="1" applyFont="1" applyBorder="1" applyAlignment="1">
      <alignment horizontal="left" wrapText="1"/>
    </xf>
    <xf numFmtId="1" fontId="3" fillId="0" borderId="7" xfId="1" applyNumberFormat="1" applyFont="1" applyBorder="1" applyAlignment="1">
      <alignment horizontal="left" vertical="center" wrapText="1"/>
    </xf>
    <xf numFmtId="1" fontId="3" fillId="0" borderId="8" xfId="1" applyNumberFormat="1" applyFont="1" applyBorder="1" applyAlignment="1">
      <alignment horizontal="left" vertical="center" wrapText="1"/>
    </xf>
    <xf numFmtId="1" fontId="3" fillId="0" borderId="20" xfId="1" applyNumberFormat="1" applyFont="1" applyBorder="1" applyAlignment="1">
      <alignment horizontal="left" vertical="center" wrapText="1"/>
    </xf>
    <xf numFmtId="1" fontId="3" fillId="0" borderId="41" xfId="1" applyNumberFormat="1" applyFont="1" applyBorder="1" applyAlignment="1">
      <alignment horizontal="left" vertical="center" wrapText="1"/>
    </xf>
    <xf numFmtId="1" fontId="3" fillId="0" borderId="42" xfId="1" applyNumberFormat="1" applyFont="1" applyBorder="1" applyAlignment="1">
      <alignment horizontal="left" vertical="center" wrapText="1"/>
    </xf>
    <xf numFmtId="1" fontId="3" fillId="0" borderId="43" xfId="1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1" fontId="3" fillId="0" borderId="77" xfId="1" applyNumberFormat="1" applyFont="1" applyBorder="1" applyAlignment="1">
      <alignment horizontal="center" vertical="center" wrapText="1"/>
    </xf>
    <xf numFmtId="1" fontId="3" fillId="0" borderId="78" xfId="1" applyNumberFormat="1" applyFont="1" applyBorder="1" applyAlignment="1">
      <alignment horizontal="center" vertical="center" wrapText="1"/>
    </xf>
    <xf numFmtId="1" fontId="3" fillId="0" borderId="78" xfId="1" applyNumberFormat="1" applyFont="1" applyBorder="1" applyAlignment="1">
      <alignment horizontal="center" vertical="center"/>
    </xf>
    <xf numFmtId="1" fontId="6" fillId="0" borderId="79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3" fillId="0" borderId="77" xfId="1" applyNumberFormat="1" applyFont="1" applyBorder="1" applyAlignment="1">
      <alignment horizontal="center" vertical="center"/>
    </xf>
    <xf numFmtId="1" fontId="6" fillId="0" borderId="116" xfId="0" applyNumberFormat="1" applyFont="1" applyFill="1" applyBorder="1" applyAlignment="1">
      <alignment horizontal="center" vertical="center" wrapText="1"/>
    </xf>
    <xf numFmtId="164" fontId="5" fillId="0" borderId="117" xfId="1" applyNumberFormat="1" applyFont="1" applyBorder="1" applyAlignment="1">
      <alignment horizontal="center" wrapText="1"/>
    </xf>
    <xf numFmtId="164" fontId="5" fillId="0" borderId="118" xfId="1" applyNumberFormat="1" applyFont="1" applyBorder="1" applyAlignment="1">
      <alignment horizontal="center" wrapText="1"/>
    </xf>
    <xf numFmtId="164" fontId="5" fillId="0" borderId="119" xfId="1" applyNumberFormat="1" applyFont="1" applyBorder="1" applyAlignment="1">
      <alignment horizontal="center" wrapText="1"/>
    </xf>
    <xf numFmtId="164" fontId="5" fillId="0" borderId="120" xfId="1" applyNumberFormat="1" applyFont="1" applyBorder="1" applyAlignment="1">
      <alignment horizontal="center" wrapText="1"/>
    </xf>
    <xf numFmtId="164" fontId="6" fillId="0" borderId="38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5" fillId="0" borderId="91" xfId="1" applyNumberFormat="1" applyFont="1" applyBorder="1" applyAlignment="1">
      <alignment horizontal="center" wrapText="1"/>
    </xf>
    <xf numFmtId="164" fontId="5" fillId="0" borderId="92" xfId="1" applyNumberFormat="1" applyFont="1" applyBorder="1" applyAlignment="1">
      <alignment horizontal="center" wrapText="1"/>
    </xf>
    <xf numFmtId="164" fontId="5" fillId="0" borderId="93" xfId="1" applyNumberFormat="1" applyFont="1" applyBorder="1" applyAlignment="1">
      <alignment horizontal="center" wrapText="1"/>
    </xf>
    <xf numFmtId="164" fontId="5" fillId="0" borderId="95" xfId="1" applyNumberFormat="1" applyFont="1" applyBorder="1" applyAlignment="1">
      <alignment horizontal="center" wrapText="1"/>
    </xf>
    <xf numFmtId="164" fontId="5" fillId="0" borderId="96" xfId="1" applyNumberFormat="1" applyFont="1" applyBorder="1" applyAlignment="1">
      <alignment horizontal="center" wrapText="1"/>
    </xf>
    <xf numFmtId="164" fontId="5" fillId="0" borderId="97" xfId="1" applyNumberFormat="1" applyFont="1" applyBorder="1" applyAlignment="1">
      <alignment horizontal="center" wrapText="1"/>
    </xf>
    <xf numFmtId="164" fontId="5" fillId="0" borderId="100" xfId="1" applyNumberFormat="1" applyFont="1" applyBorder="1" applyAlignment="1">
      <alignment horizontal="center" wrapText="1"/>
    </xf>
    <xf numFmtId="164" fontId="5" fillId="0" borderId="101" xfId="1" applyNumberFormat="1" applyFont="1" applyBorder="1" applyAlignment="1">
      <alignment horizontal="center" wrapText="1"/>
    </xf>
    <xf numFmtId="164" fontId="5" fillId="0" borderId="102" xfId="1" applyNumberFormat="1" applyFont="1" applyBorder="1" applyAlignment="1">
      <alignment horizontal="center" wrapText="1"/>
    </xf>
    <xf numFmtId="164" fontId="6" fillId="0" borderId="121" xfId="0" applyNumberFormat="1" applyFont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center"/>
    </xf>
    <xf numFmtId="164" fontId="6" fillId="2" borderId="121" xfId="0" applyNumberFormat="1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left" vertical="center"/>
    </xf>
    <xf numFmtId="0" fontId="3" fillId="0" borderId="122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vertical="center" wrapText="1"/>
    </xf>
    <xf numFmtId="164" fontId="3" fillId="2" borderId="121" xfId="1" applyNumberFormat="1" applyFont="1" applyFill="1" applyBorder="1" applyAlignment="1">
      <alignment horizontal="left" vertical="center" wrapText="1"/>
    </xf>
    <xf numFmtId="164" fontId="3" fillId="2" borderId="39" xfId="1" applyNumberFormat="1" applyFont="1" applyFill="1" applyBorder="1" applyAlignment="1">
      <alignment horizontal="center" vertical="center" wrapText="1"/>
    </xf>
    <xf numFmtId="164" fontId="3" fillId="2" borderId="40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2" fontId="6" fillId="0" borderId="81" xfId="0" applyNumberFormat="1" applyFont="1" applyFill="1" applyBorder="1" applyAlignment="1">
      <alignment horizontal="center" vertical="center"/>
    </xf>
    <xf numFmtId="2" fontId="6" fillId="0" borderId="82" xfId="0" applyNumberFormat="1" applyFont="1" applyFill="1" applyBorder="1" applyAlignment="1">
      <alignment horizontal="center" vertical="center"/>
    </xf>
    <xf numFmtId="2" fontId="6" fillId="0" borderId="83" xfId="0" applyNumberFormat="1" applyFont="1" applyFill="1" applyBorder="1" applyAlignment="1">
      <alignment horizontal="center" vertical="center"/>
    </xf>
    <xf numFmtId="2" fontId="6" fillId="0" borderId="88" xfId="0" applyNumberFormat="1" applyFont="1" applyFill="1" applyBorder="1" applyAlignment="1">
      <alignment horizontal="center" vertical="center" wrapText="1"/>
    </xf>
    <xf numFmtId="2" fontId="6" fillId="0" borderId="89" xfId="0" applyNumberFormat="1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1" fontId="3" fillId="0" borderId="41" xfId="1" applyNumberFormat="1" applyFont="1" applyBorder="1" applyAlignment="1">
      <alignment horizontal="center" vertical="center" wrapText="1"/>
    </xf>
    <xf numFmtId="1" fontId="3" fillId="0" borderId="14" xfId="1" applyNumberFormat="1" applyFont="1" applyBorder="1" applyAlignment="1">
      <alignment horizontal="center" vertical="center" wrapText="1"/>
    </xf>
    <xf numFmtId="1" fontId="3" fillId="0" borderId="42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77" xfId="1" applyNumberFormat="1" applyFont="1" applyBorder="1" applyAlignment="1">
      <alignment horizontal="left" wrapText="1"/>
    </xf>
    <xf numFmtId="164" fontId="3" fillId="0" borderId="78" xfId="1" applyNumberFormat="1" applyFont="1" applyBorder="1" applyAlignment="1">
      <alignment horizontal="left" wrapText="1"/>
    </xf>
    <xf numFmtId="164" fontId="3" fillId="0" borderId="79" xfId="1" applyNumberFormat="1" applyFont="1" applyBorder="1" applyAlignment="1">
      <alignment horizontal="left" wrapText="1"/>
    </xf>
    <xf numFmtId="164" fontId="3" fillId="0" borderId="27" xfId="1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4" fontId="3" fillId="0" borderId="7" xfId="1" applyNumberFormat="1" applyFont="1" applyBorder="1" applyAlignment="1">
      <alignment horizontal="left" wrapText="1"/>
    </xf>
    <xf numFmtId="164" fontId="3" fillId="0" borderId="8" xfId="1" applyNumberFormat="1" applyFont="1" applyBorder="1" applyAlignment="1">
      <alignment horizontal="left" wrapText="1"/>
    </xf>
    <xf numFmtId="164" fontId="3" fillId="0" borderId="20" xfId="1" applyNumberFormat="1" applyFont="1" applyBorder="1" applyAlignment="1">
      <alignment horizontal="left" wrapText="1"/>
    </xf>
    <xf numFmtId="164" fontId="3" fillId="0" borderId="7" xfId="1" applyNumberFormat="1" applyFont="1" applyBorder="1" applyAlignment="1">
      <alignment horizontal="left" vertical="center" wrapText="1"/>
    </xf>
    <xf numFmtId="164" fontId="3" fillId="0" borderId="8" xfId="1" applyNumberFormat="1" applyFont="1" applyBorder="1" applyAlignment="1">
      <alignment horizontal="left" vertical="center" wrapText="1"/>
    </xf>
    <xf numFmtId="164" fontId="3" fillId="0" borderId="20" xfId="1" applyNumberFormat="1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" fontId="3" fillId="0" borderId="127" xfId="0" applyNumberFormat="1" applyFont="1" applyFill="1" applyBorder="1" applyAlignment="1" applyProtection="1">
      <alignment horizontal="center" vertical="center" wrapText="1"/>
    </xf>
    <xf numFmtId="1" fontId="3" fillId="0" borderId="128" xfId="0" applyNumberFormat="1" applyFont="1" applyFill="1" applyBorder="1" applyAlignment="1" applyProtection="1">
      <alignment horizontal="center" vertical="center" wrapText="1"/>
    </xf>
    <xf numFmtId="1" fontId="3" fillId="0" borderId="129" xfId="0" applyNumberFormat="1" applyFont="1" applyFill="1" applyBorder="1" applyAlignment="1" applyProtection="1">
      <alignment horizontal="center" vertical="center" wrapText="1"/>
    </xf>
    <xf numFmtId="1" fontId="6" fillId="0" borderId="50" xfId="0" applyNumberFormat="1" applyFont="1" applyFill="1" applyBorder="1" applyAlignment="1" applyProtection="1">
      <alignment horizontal="center" vertical="center" wrapText="1"/>
    </xf>
    <xf numFmtId="1" fontId="6" fillId="0" borderId="51" xfId="0" applyNumberFormat="1" applyFont="1" applyFill="1" applyBorder="1" applyAlignment="1" applyProtection="1">
      <alignment horizontal="center" vertical="center" wrapText="1"/>
    </xf>
    <xf numFmtId="1" fontId="3" fillId="0" borderId="50" xfId="0" applyNumberFormat="1" applyFont="1" applyFill="1" applyBorder="1" applyAlignment="1" applyProtection="1">
      <alignment horizontal="center" vertical="center" wrapText="1"/>
    </xf>
    <xf numFmtId="1" fontId="3" fillId="0" borderId="75" xfId="0" applyNumberFormat="1" applyFont="1" applyFill="1" applyBorder="1" applyAlignment="1" applyProtection="1">
      <alignment horizontal="center" vertical="center" wrapText="1"/>
    </xf>
    <xf numFmtId="1" fontId="3" fillId="0" borderId="76" xfId="0" applyNumberFormat="1" applyFont="1" applyFill="1" applyBorder="1" applyAlignment="1" applyProtection="1">
      <alignment horizontal="center" vertical="center" wrapText="1"/>
    </xf>
    <xf numFmtId="1" fontId="6" fillId="0" borderId="130" xfId="2" applyNumberFormat="1" applyFont="1" applyBorder="1" applyAlignment="1">
      <alignment horizontal="center" vertical="center" textRotation="90" wrapText="1"/>
    </xf>
    <xf numFmtId="1" fontId="6" fillId="0" borderId="134" xfId="2" applyNumberFormat="1" applyFont="1" applyBorder="1" applyAlignment="1">
      <alignment horizontal="center" vertical="center" textRotation="90" wrapText="1"/>
    </xf>
    <xf numFmtId="1" fontId="6" fillId="0" borderId="139" xfId="2" applyNumberFormat="1" applyFont="1" applyBorder="1" applyAlignment="1">
      <alignment horizontal="center" vertical="center" textRotation="90" wrapText="1"/>
    </xf>
    <xf numFmtId="1" fontId="6" fillId="0" borderId="131" xfId="2" applyNumberFormat="1" applyFont="1" applyBorder="1" applyAlignment="1">
      <alignment horizontal="center" vertical="center" textRotation="90" wrapText="1"/>
    </xf>
    <xf numFmtId="1" fontId="6" fillId="0" borderId="133" xfId="2" applyNumberFormat="1" applyFont="1" applyBorder="1" applyAlignment="1">
      <alignment horizontal="center" vertical="center" textRotation="90" wrapText="1"/>
    </xf>
    <xf numFmtId="1" fontId="6" fillId="0" borderId="140" xfId="2" applyNumberFormat="1" applyFont="1" applyBorder="1" applyAlignment="1">
      <alignment horizontal="center" vertical="center" textRotation="90" wrapText="1"/>
    </xf>
    <xf numFmtId="1" fontId="6" fillId="0" borderId="132" xfId="2" applyNumberFormat="1" applyFont="1" applyBorder="1" applyAlignment="1">
      <alignment horizontal="center" vertical="center" textRotation="90" wrapText="1"/>
    </xf>
    <xf numFmtId="1" fontId="6" fillId="0" borderId="135" xfId="2" applyNumberFormat="1" applyFont="1" applyBorder="1" applyAlignment="1">
      <alignment horizontal="center" vertical="center" textRotation="90" wrapText="1"/>
    </xf>
    <xf numFmtId="1" fontId="6" fillId="0" borderId="141" xfId="2" applyNumberFormat="1" applyFont="1" applyBorder="1" applyAlignment="1">
      <alignment horizontal="center" vertical="center" textRotation="90" wrapText="1"/>
    </xf>
    <xf numFmtId="1" fontId="6" fillId="0" borderId="14" xfId="0" applyNumberFormat="1" applyFont="1" applyBorder="1" applyAlignment="1">
      <alignment horizontal="center" vertical="center" textRotation="90" wrapText="1"/>
    </xf>
    <xf numFmtId="1" fontId="6" fillId="0" borderId="7" xfId="0" applyNumberFormat="1" applyFont="1" applyBorder="1" applyAlignment="1">
      <alignment horizontal="center" vertical="center" textRotation="90" wrapText="1"/>
    </xf>
    <xf numFmtId="1" fontId="6" fillId="0" borderId="10" xfId="0" applyNumberFormat="1" applyFont="1" applyBorder="1" applyAlignment="1">
      <alignment horizontal="center" vertical="center" textRotation="90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33" xfId="0" applyNumberFormat="1" applyFont="1" applyBorder="1" applyAlignment="1">
      <alignment horizontal="center" vertical="center" textRotation="90" wrapText="1"/>
    </xf>
    <xf numFmtId="1" fontId="7" fillId="0" borderId="133" xfId="0" applyNumberFormat="1" applyFont="1" applyBorder="1" applyAlignment="1">
      <alignment horizontal="center" vertical="center" wrapText="1"/>
    </xf>
    <xf numFmtId="1" fontId="6" fillId="0" borderId="136" xfId="0" applyNumberFormat="1" applyFont="1" applyBorder="1" applyAlignment="1">
      <alignment horizontal="center" vertical="center" textRotation="90" wrapText="1"/>
    </xf>
    <xf numFmtId="1" fontId="6" fillId="0" borderId="138" xfId="0" applyNumberFormat="1" applyFont="1" applyBorder="1" applyAlignment="1">
      <alignment horizontal="center" vertical="center" textRotation="90" wrapText="1"/>
    </xf>
    <xf numFmtId="1" fontId="6" fillId="0" borderId="131" xfId="0" applyNumberFormat="1" applyFont="1" applyBorder="1" applyAlignment="1">
      <alignment horizontal="center" vertical="center" textRotation="90" wrapText="1"/>
    </xf>
    <xf numFmtId="1" fontId="3" fillId="0" borderId="135" xfId="0" applyNumberFormat="1" applyFont="1" applyBorder="1" applyAlignment="1">
      <alignment horizontal="center" vertical="center" wrapText="1"/>
    </xf>
    <xf numFmtId="1" fontId="3" fillId="0" borderId="137" xfId="0" applyNumberFormat="1" applyFont="1" applyBorder="1" applyAlignment="1">
      <alignment horizontal="center" vertical="center" wrapText="1"/>
    </xf>
    <xf numFmtId="0" fontId="10" fillId="0" borderId="133" xfId="0" applyFont="1" applyBorder="1" applyAlignment="1">
      <alignment horizontal="center" vertical="center" textRotation="90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1" fontId="3" fillId="0" borderId="7" xfId="1" applyNumberFormat="1" applyFont="1" applyBorder="1" applyAlignment="1">
      <alignment horizontal="center" vertical="center" wrapText="1"/>
    </xf>
    <xf numFmtId="1" fontId="3" fillId="0" borderId="43" xfId="1" applyNumberFormat="1" applyFont="1" applyBorder="1" applyAlignment="1">
      <alignment horizontal="center" vertical="center" wrapText="1"/>
    </xf>
    <xf numFmtId="1" fontId="3" fillId="0" borderId="16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4" fontId="4" fillId="0" borderId="8" xfId="0" applyNumberFormat="1" applyFont="1" applyBorder="1" applyAlignment="1">
      <alignment horizontal="left" vertical="top" wrapText="1"/>
    </xf>
    <xf numFmtId="164" fontId="4" fillId="0" borderId="35" xfId="0" applyNumberFormat="1" applyFont="1" applyBorder="1" applyAlignment="1">
      <alignment horizontal="left" vertical="top" wrapText="1"/>
    </xf>
    <xf numFmtId="164" fontId="3" fillId="0" borderId="41" xfId="1" applyNumberFormat="1" applyFont="1" applyBorder="1" applyAlignment="1">
      <alignment horizontal="left" vertical="center" wrapText="1"/>
    </xf>
    <xf numFmtId="164" fontId="3" fillId="0" borderId="42" xfId="1" applyNumberFormat="1" applyFont="1" applyBorder="1" applyAlignment="1">
      <alignment horizontal="left" vertical="center" wrapText="1"/>
    </xf>
    <xf numFmtId="164" fontId="3" fillId="0" borderId="43" xfId="1" applyNumberFormat="1" applyFont="1" applyBorder="1" applyAlignment="1">
      <alignment horizontal="left" vertical="center" wrapText="1"/>
    </xf>
    <xf numFmtId="1" fontId="6" fillId="0" borderId="20" xfId="1" applyNumberFormat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УЧЕБНЫЕ ПЛАНЫ НПО 5-05МГ- 22.11; О-11 02.37.8(1);Кондитер34.02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topLeftCell="A52" zoomScale="90" zoomScaleNormal="90" workbookViewId="0">
      <selection activeCell="G34" sqref="G34"/>
    </sheetView>
  </sheetViews>
  <sheetFormatPr defaultRowHeight="15" x14ac:dyDescent="0.25"/>
  <cols>
    <col min="1" max="1" width="8.7109375" customWidth="1"/>
    <col min="2" max="2" width="28.7109375" customWidth="1"/>
    <col min="3" max="3" width="3.42578125"/>
    <col min="4" max="4" width="6.140625" customWidth="1"/>
    <col min="5" max="5" width="7" customWidth="1"/>
    <col min="6" max="7" width="4.7109375" customWidth="1"/>
    <col min="8" max="8" width="4.28515625" customWidth="1"/>
    <col min="9" max="9" width="4.42578125" customWidth="1"/>
    <col min="10" max="10" width="3.85546875"/>
    <col min="11" max="11" width="5.140625" customWidth="1"/>
    <col min="12" max="12" width="4.28515625" customWidth="1"/>
    <col min="13" max="13" width="4.5703125" customWidth="1"/>
    <col min="14" max="14" width="3.7109375" customWidth="1"/>
    <col min="15" max="15" width="4.5703125"/>
    <col min="16" max="16" width="4" customWidth="1"/>
    <col min="17" max="17" width="5"/>
    <col min="18" max="20" width="4.5703125"/>
    <col min="21" max="23" width="4.42578125"/>
    <col min="24" max="24" width="3.5703125" customWidth="1"/>
    <col min="25" max="25" width="4.28515625" customWidth="1"/>
    <col min="26" max="1024" width="8.7109375"/>
  </cols>
  <sheetData>
    <row r="1" spans="1:25" x14ac:dyDescent="0.25">
      <c r="A1" s="1" t="s">
        <v>0</v>
      </c>
    </row>
    <row r="2" spans="1:25" ht="15.75" customHeight="1" thickBot="1" x14ac:dyDescent="0.3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28.5" customHeight="1" thickBot="1" x14ac:dyDescent="0.3">
      <c r="A3" s="378" t="s">
        <v>129</v>
      </c>
      <c r="B3" s="379"/>
      <c r="C3" s="380" t="s">
        <v>173</v>
      </c>
      <c r="D3" s="381"/>
      <c r="E3" s="382"/>
      <c r="F3" s="375" t="s">
        <v>130</v>
      </c>
      <c r="G3" s="376"/>
      <c r="H3" s="376"/>
      <c r="I3" s="376"/>
      <c r="J3" s="377"/>
      <c r="K3" s="363" t="s">
        <v>176</v>
      </c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5"/>
    </row>
    <row r="4" spans="1:25" ht="42.75" customHeight="1" x14ac:dyDescent="0.25">
      <c r="A4" s="392" t="s">
        <v>131</v>
      </c>
      <c r="B4" s="395" t="s">
        <v>132</v>
      </c>
      <c r="C4" s="383" t="s">
        <v>1</v>
      </c>
      <c r="D4" s="386" t="s">
        <v>2</v>
      </c>
      <c r="E4" s="389" t="s">
        <v>3</v>
      </c>
      <c r="F4" s="398" t="s">
        <v>134</v>
      </c>
      <c r="G4" s="398" t="s">
        <v>174</v>
      </c>
      <c r="H4" s="399" t="s">
        <v>175</v>
      </c>
      <c r="I4" s="399"/>
      <c r="J4" s="399"/>
      <c r="K4" s="407" t="s">
        <v>126</v>
      </c>
      <c r="L4" s="408"/>
      <c r="M4" s="409"/>
      <c r="N4" s="366" t="s">
        <v>169</v>
      </c>
      <c r="O4" s="366"/>
      <c r="P4" s="366"/>
      <c r="Q4" s="366"/>
      <c r="R4" s="366" t="s">
        <v>170</v>
      </c>
      <c r="S4" s="366"/>
      <c r="T4" s="366"/>
      <c r="U4" s="366"/>
      <c r="V4" s="367" t="s">
        <v>171</v>
      </c>
      <c r="W4" s="367"/>
      <c r="X4" s="367"/>
      <c r="Y4" s="367"/>
    </row>
    <row r="5" spans="1:25" ht="20.25" customHeight="1" thickBot="1" x14ac:dyDescent="0.3">
      <c r="A5" s="393"/>
      <c r="B5" s="396"/>
      <c r="C5" s="384"/>
      <c r="D5" s="387"/>
      <c r="E5" s="390"/>
      <c r="F5" s="398"/>
      <c r="G5" s="398"/>
      <c r="H5" s="400" t="s">
        <v>136</v>
      </c>
      <c r="I5" s="403" t="s">
        <v>135</v>
      </c>
      <c r="J5" s="404"/>
      <c r="K5" s="270" t="s">
        <v>127</v>
      </c>
      <c r="L5" s="271" t="s">
        <v>137</v>
      </c>
      <c r="M5" s="410" t="s">
        <v>6</v>
      </c>
      <c r="N5" s="2" t="s">
        <v>5</v>
      </c>
      <c r="O5" s="369" t="s">
        <v>160</v>
      </c>
      <c r="P5" s="369"/>
      <c r="Q5" s="374" t="s">
        <v>9</v>
      </c>
      <c r="R5" s="2" t="s">
        <v>7</v>
      </c>
      <c r="S5" s="369" t="s">
        <v>8</v>
      </c>
      <c r="T5" s="369"/>
      <c r="U5" s="368" t="s">
        <v>138</v>
      </c>
      <c r="V5" s="3" t="s">
        <v>161</v>
      </c>
      <c r="W5" s="373" t="s">
        <v>162</v>
      </c>
      <c r="X5" s="373"/>
      <c r="Y5" s="368" t="s">
        <v>139</v>
      </c>
    </row>
    <row r="6" spans="1:25" ht="18.75" customHeight="1" thickBot="1" x14ac:dyDescent="0.3">
      <c r="A6" s="393"/>
      <c r="B6" s="396"/>
      <c r="C6" s="384"/>
      <c r="D6" s="387"/>
      <c r="E6" s="390"/>
      <c r="F6" s="398"/>
      <c r="G6" s="398"/>
      <c r="H6" s="401"/>
      <c r="I6" s="398" t="s">
        <v>133</v>
      </c>
      <c r="J6" s="405" t="s">
        <v>10</v>
      </c>
      <c r="K6" s="270" t="s">
        <v>11</v>
      </c>
      <c r="L6" s="271" t="s">
        <v>11</v>
      </c>
      <c r="M6" s="411"/>
      <c r="N6" s="2" t="s">
        <v>11</v>
      </c>
      <c r="O6" s="369" t="s">
        <v>11</v>
      </c>
      <c r="P6" s="369"/>
      <c r="Q6" s="374"/>
      <c r="R6" s="2" t="s">
        <v>11</v>
      </c>
      <c r="S6" s="369" t="s">
        <v>11</v>
      </c>
      <c r="T6" s="369"/>
      <c r="U6" s="368"/>
      <c r="V6" s="3" t="s">
        <v>11</v>
      </c>
      <c r="W6" s="373" t="s">
        <v>11</v>
      </c>
      <c r="X6" s="373"/>
      <c r="Y6" s="368"/>
    </row>
    <row r="7" spans="1:25" ht="15" customHeight="1" thickBot="1" x14ac:dyDescent="0.3">
      <c r="A7" s="393"/>
      <c r="B7" s="396"/>
      <c r="C7" s="384"/>
      <c r="D7" s="387"/>
      <c r="E7" s="390"/>
      <c r="F7" s="398"/>
      <c r="G7" s="398"/>
      <c r="H7" s="401"/>
      <c r="I7" s="398"/>
      <c r="J7" s="405"/>
      <c r="K7" s="413">
        <v>17</v>
      </c>
      <c r="L7" s="415">
        <v>22</v>
      </c>
      <c r="M7" s="411"/>
      <c r="N7" s="371">
        <v>17</v>
      </c>
      <c r="O7" s="370">
        <v>16</v>
      </c>
      <c r="P7" s="370" t="s">
        <v>167</v>
      </c>
      <c r="Q7" s="374"/>
      <c r="R7" s="371" t="s">
        <v>12</v>
      </c>
      <c r="S7" s="370" t="s">
        <v>13</v>
      </c>
      <c r="T7" s="372" t="s">
        <v>168</v>
      </c>
      <c r="U7" s="368"/>
      <c r="V7" s="406">
        <v>17</v>
      </c>
      <c r="W7" s="372">
        <v>2</v>
      </c>
      <c r="X7" s="372" t="s">
        <v>14</v>
      </c>
      <c r="Y7" s="368"/>
    </row>
    <row r="8" spans="1:25" ht="18" customHeight="1" thickBot="1" x14ac:dyDescent="0.3">
      <c r="A8" s="394"/>
      <c r="B8" s="397"/>
      <c r="C8" s="385"/>
      <c r="D8" s="388"/>
      <c r="E8" s="391"/>
      <c r="F8" s="398"/>
      <c r="G8" s="398"/>
      <c r="H8" s="402"/>
      <c r="I8" s="398"/>
      <c r="J8" s="405"/>
      <c r="K8" s="414"/>
      <c r="L8" s="416"/>
      <c r="M8" s="412"/>
      <c r="N8" s="371"/>
      <c r="O8" s="370"/>
      <c r="P8" s="370"/>
      <c r="Q8" s="374"/>
      <c r="R8" s="371"/>
      <c r="S8" s="370"/>
      <c r="T8" s="372"/>
      <c r="U8" s="368"/>
      <c r="V8" s="406"/>
      <c r="W8" s="372"/>
      <c r="X8" s="372"/>
      <c r="Y8" s="368"/>
    </row>
    <row r="9" spans="1:25" ht="15.75" thickBot="1" x14ac:dyDescent="0.3">
      <c r="A9" s="197">
        <v>1</v>
      </c>
      <c r="B9" s="198">
        <v>2</v>
      </c>
      <c r="C9" s="199">
        <v>3</v>
      </c>
      <c r="D9" s="200">
        <v>4</v>
      </c>
      <c r="E9" s="201">
        <v>5</v>
      </c>
      <c r="F9" s="202">
        <v>6</v>
      </c>
      <c r="G9" s="203">
        <v>7</v>
      </c>
      <c r="H9" s="203">
        <v>8</v>
      </c>
      <c r="I9" s="204">
        <v>9</v>
      </c>
      <c r="J9" s="203">
        <v>10</v>
      </c>
      <c r="K9" s="204">
        <v>11</v>
      </c>
      <c r="L9" s="203">
        <v>12</v>
      </c>
      <c r="M9" s="204">
        <v>13</v>
      </c>
      <c r="N9" s="203">
        <v>14</v>
      </c>
      <c r="O9" s="204">
        <v>15</v>
      </c>
      <c r="P9" s="203">
        <v>16</v>
      </c>
      <c r="Q9" s="204">
        <v>17</v>
      </c>
      <c r="R9" s="203">
        <v>18</v>
      </c>
      <c r="S9" s="204">
        <v>19</v>
      </c>
      <c r="T9" s="203">
        <v>20</v>
      </c>
      <c r="U9" s="204">
        <v>21</v>
      </c>
      <c r="V9" s="203">
        <v>22</v>
      </c>
      <c r="W9" s="204">
        <v>23</v>
      </c>
      <c r="X9" s="203">
        <v>24</v>
      </c>
      <c r="Y9" s="204">
        <v>25</v>
      </c>
    </row>
    <row r="10" spans="1:25" ht="15.75" thickBot="1" x14ac:dyDescent="0.3">
      <c r="A10" s="237"/>
      <c r="B10" s="238" t="s">
        <v>140</v>
      </c>
      <c r="C10" s="338"/>
      <c r="D10" s="339"/>
      <c r="E10" s="340"/>
      <c r="F10" s="239">
        <f>F11+F20</f>
        <v>2106</v>
      </c>
      <c r="G10" s="239">
        <f t="shared" ref="G10:M10" si="0">G11+G20</f>
        <v>702</v>
      </c>
      <c r="H10" s="239">
        <f t="shared" si="0"/>
        <v>1404</v>
      </c>
      <c r="I10" s="239">
        <f t="shared" si="0"/>
        <v>397</v>
      </c>
      <c r="J10" s="239">
        <f t="shared" si="0"/>
        <v>0</v>
      </c>
      <c r="K10" s="239">
        <f t="shared" si="0"/>
        <v>612</v>
      </c>
      <c r="L10" s="239">
        <f t="shared" si="0"/>
        <v>792</v>
      </c>
      <c r="M10" s="239">
        <f t="shared" si="0"/>
        <v>1404</v>
      </c>
      <c r="N10" s="217"/>
      <c r="O10" s="194"/>
      <c r="P10" s="4"/>
      <c r="Q10" s="5"/>
      <c r="R10" s="195"/>
      <c r="S10" s="194"/>
      <c r="T10" s="4"/>
      <c r="U10" s="5"/>
      <c r="V10" s="195"/>
      <c r="W10" s="194"/>
      <c r="X10" s="4"/>
      <c r="Y10" s="5"/>
    </row>
    <row r="11" spans="1:25" ht="15.75" thickBot="1" x14ac:dyDescent="0.3">
      <c r="A11" s="243" t="s">
        <v>141</v>
      </c>
      <c r="B11" s="244" t="s">
        <v>142</v>
      </c>
      <c r="C11" s="341"/>
      <c r="D11" s="341"/>
      <c r="E11" s="342"/>
      <c r="F11" s="239">
        <f t="shared" ref="F11:M11" si="1">SUM(F12:F19)</f>
        <v>1663.5</v>
      </c>
      <c r="G11" s="239">
        <f t="shared" si="1"/>
        <v>554.5</v>
      </c>
      <c r="H11" s="239">
        <f t="shared" si="1"/>
        <v>1109</v>
      </c>
      <c r="I11" s="239">
        <v>301</v>
      </c>
      <c r="J11" s="307">
        <f t="shared" si="1"/>
        <v>0</v>
      </c>
      <c r="K11" s="240">
        <f t="shared" si="1"/>
        <v>493</v>
      </c>
      <c r="L11" s="242">
        <f t="shared" si="1"/>
        <v>616</v>
      </c>
      <c r="M11" s="241">
        <f t="shared" si="1"/>
        <v>1109</v>
      </c>
      <c r="N11" s="217"/>
      <c r="O11" s="194"/>
      <c r="P11" s="4"/>
      <c r="Q11" s="5"/>
      <c r="R11" s="195"/>
      <c r="S11" s="194"/>
      <c r="T11" s="4"/>
      <c r="U11" s="5"/>
      <c r="V11" s="195"/>
      <c r="W11" s="194"/>
      <c r="X11" s="4"/>
      <c r="Y11" s="5"/>
    </row>
    <row r="12" spans="1:25" x14ac:dyDescent="0.25">
      <c r="A12" s="245" t="s">
        <v>143</v>
      </c>
      <c r="B12" s="246" t="s">
        <v>144</v>
      </c>
      <c r="C12" s="247">
        <v>2</v>
      </c>
      <c r="D12" s="248"/>
      <c r="E12" s="249"/>
      <c r="F12" s="250">
        <f t="shared" ref="F12:F21" si="2">H12+G12</f>
        <v>292.5</v>
      </c>
      <c r="G12" s="250">
        <f t="shared" ref="G12:G21" si="3">H12/2</f>
        <v>97.5</v>
      </c>
      <c r="H12" s="251">
        <f t="shared" ref="H12:H19" si="4">K12+L12</f>
        <v>195</v>
      </c>
      <c r="I12" s="250"/>
      <c r="J12" s="328"/>
      <c r="K12" s="247">
        <v>85</v>
      </c>
      <c r="L12" s="248">
        <v>110</v>
      </c>
      <c r="M12" s="249">
        <f t="shared" ref="M12:M19" si="5">K12+L12</f>
        <v>195</v>
      </c>
      <c r="N12" s="272"/>
      <c r="O12" s="273"/>
      <c r="P12" s="274"/>
      <c r="Q12" s="273"/>
      <c r="R12" s="272"/>
      <c r="S12" s="273"/>
      <c r="T12" s="274"/>
      <c r="U12" s="273"/>
      <c r="V12" s="272"/>
      <c r="W12" s="273"/>
      <c r="X12" s="274"/>
      <c r="Y12" s="275"/>
    </row>
    <row r="13" spans="1:25" x14ac:dyDescent="0.25">
      <c r="A13" s="253" t="s">
        <v>145</v>
      </c>
      <c r="B13" s="254" t="s">
        <v>22</v>
      </c>
      <c r="C13" s="255"/>
      <c r="D13" s="256">
        <v>1</v>
      </c>
      <c r="E13" s="257">
        <v>2</v>
      </c>
      <c r="F13" s="258">
        <f t="shared" si="2"/>
        <v>175.5</v>
      </c>
      <c r="G13" s="258">
        <f t="shared" si="3"/>
        <v>58.5</v>
      </c>
      <c r="H13" s="259">
        <f t="shared" si="4"/>
        <v>117</v>
      </c>
      <c r="I13" s="258">
        <v>117</v>
      </c>
      <c r="J13" s="329"/>
      <c r="K13" s="261">
        <v>51</v>
      </c>
      <c r="L13" s="256">
        <v>66</v>
      </c>
      <c r="M13" s="257">
        <f t="shared" si="5"/>
        <v>117</v>
      </c>
      <c r="N13" s="276"/>
      <c r="O13" s="277"/>
      <c r="P13" s="278"/>
      <c r="Q13" s="277"/>
      <c r="R13" s="276"/>
      <c r="S13" s="277"/>
      <c r="T13" s="278"/>
      <c r="U13" s="277"/>
      <c r="V13" s="276"/>
      <c r="W13" s="277"/>
      <c r="X13" s="278"/>
      <c r="Y13" s="279"/>
    </row>
    <row r="14" spans="1:25" ht="27" customHeight="1" x14ac:dyDescent="0.25">
      <c r="A14" s="253" t="s">
        <v>154</v>
      </c>
      <c r="B14" s="254" t="s">
        <v>155</v>
      </c>
      <c r="C14" s="261">
        <v>2</v>
      </c>
      <c r="D14" s="256"/>
      <c r="E14" s="257"/>
      <c r="F14" s="258">
        <f t="shared" si="2"/>
        <v>292.5</v>
      </c>
      <c r="G14" s="258">
        <f t="shared" si="3"/>
        <v>97.5</v>
      </c>
      <c r="H14" s="259">
        <f t="shared" si="4"/>
        <v>195</v>
      </c>
      <c r="I14" s="258"/>
      <c r="J14" s="329"/>
      <c r="K14" s="261">
        <v>85</v>
      </c>
      <c r="L14" s="256">
        <v>110</v>
      </c>
      <c r="M14" s="257">
        <f t="shared" si="5"/>
        <v>195</v>
      </c>
      <c r="N14" s="276"/>
      <c r="O14" s="277"/>
      <c r="P14" s="278"/>
      <c r="Q14" s="277"/>
      <c r="R14" s="276"/>
      <c r="S14" s="277"/>
      <c r="T14" s="278"/>
      <c r="U14" s="277"/>
      <c r="V14" s="276"/>
      <c r="W14" s="277"/>
      <c r="X14" s="278"/>
      <c r="Y14" s="279"/>
    </row>
    <row r="15" spans="1:25" x14ac:dyDescent="0.25">
      <c r="A15" s="253" t="s">
        <v>146</v>
      </c>
      <c r="B15" s="254" t="s">
        <v>20</v>
      </c>
      <c r="C15" s="255"/>
      <c r="D15" s="256"/>
      <c r="E15" s="257">
        <v>2</v>
      </c>
      <c r="F15" s="258">
        <f t="shared" si="2"/>
        <v>175.5</v>
      </c>
      <c r="G15" s="258">
        <f t="shared" si="3"/>
        <v>58.5</v>
      </c>
      <c r="H15" s="259">
        <f t="shared" si="4"/>
        <v>117</v>
      </c>
      <c r="I15" s="258"/>
      <c r="J15" s="329"/>
      <c r="K15" s="261">
        <v>51</v>
      </c>
      <c r="L15" s="256">
        <v>66</v>
      </c>
      <c r="M15" s="257">
        <f t="shared" si="5"/>
        <v>117</v>
      </c>
      <c r="N15" s="276"/>
      <c r="O15" s="277"/>
      <c r="P15" s="278"/>
      <c r="Q15" s="277"/>
      <c r="R15" s="276"/>
      <c r="S15" s="277"/>
      <c r="T15" s="278"/>
      <c r="U15" s="277"/>
      <c r="V15" s="276"/>
      <c r="W15" s="277"/>
      <c r="X15" s="278"/>
      <c r="Y15" s="279"/>
    </row>
    <row r="16" spans="1:25" x14ac:dyDescent="0.25">
      <c r="A16" s="253" t="s">
        <v>147</v>
      </c>
      <c r="B16" s="254" t="s">
        <v>24</v>
      </c>
      <c r="C16" s="255"/>
      <c r="D16" s="256">
        <v>1</v>
      </c>
      <c r="E16" s="257">
        <v>2</v>
      </c>
      <c r="F16" s="258">
        <f t="shared" si="2"/>
        <v>175.5</v>
      </c>
      <c r="G16" s="258">
        <f t="shared" si="3"/>
        <v>58.5</v>
      </c>
      <c r="H16" s="259">
        <f t="shared" si="4"/>
        <v>117</v>
      </c>
      <c r="I16" s="258">
        <v>113</v>
      </c>
      <c r="J16" s="329"/>
      <c r="K16" s="261">
        <v>51</v>
      </c>
      <c r="L16" s="256">
        <v>66</v>
      </c>
      <c r="M16" s="257">
        <f t="shared" si="5"/>
        <v>117</v>
      </c>
      <c r="N16" s="276"/>
      <c r="O16" s="277"/>
      <c r="P16" s="278"/>
      <c r="Q16" s="277"/>
      <c r="R16" s="276"/>
      <c r="S16" s="277"/>
      <c r="T16" s="278"/>
      <c r="U16" s="277"/>
      <c r="V16" s="276"/>
      <c r="W16" s="277"/>
      <c r="X16" s="278"/>
      <c r="Y16" s="279"/>
    </row>
    <row r="17" spans="1:25" ht="22.5" x14ac:dyDescent="0.25">
      <c r="A17" s="253" t="s">
        <v>148</v>
      </c>
      <c r="B17" s="254" t="s">
        <v>149</v>
      </c>
      <c r="C17" s="255"/>
      <c r="D17" s="256"/>
      <c r="E17" s="257">
        <v>2</v>
      </c>
      <c r="F17" s="258">
        <f t="shared" si="2"/>
        <v>109.5</v>
      </c>
      <c r="G17" s="258">
        <f t="shared" si="3"/>
        <v>36.5</v>
      </c>
      <c r="H17" s="259">
        <f t="shared" si="4"/>
        <v>73</v>
      </c>
      <c r="I17" s="258">
        <v>10</v>
      </c>
      <c r="J17" s="329"/>
      <c r="K17" s="261">
        <v>51</v>
      </c>
      <c r="L17" s="256">
        <v>22</v>
      </c>
      <c r="M17" s="257">
        <f t="shared" si="5"/>
        <v>73</v>
      </c>
      <c r="N17" s="276"/>
      <c r="O17" s="277"/>
      <c r="P17" s="278"/>
      <c r="Q17" s="277"/>
      <c r="R17" s="276"/>
      <c r="S17" s="277"/>
      <c r="T17" s="278"/>
      <c r="U17" s="277"/>
      <c r="V17" s="276"/>
      <c r="W17" s="277"/>
      <c r="X17" s="278"/>
      <c r="Y17" s="279"/>
    </row>
    <row r="18" spans="1:25" x14ac:dyDescent="0.25">
      <c r="A18" s="253" t="s">
        <v>158</v>
      </c>
      <c r="B18" s="254" t="s">
        <v>159</v>
      </c>
      <c r="C18" s="261"/>
      <c r="D18" s="256"/>
      <c r="E18" s="257">
        <v>1.2</v>
      </c>
      <c r="F18" s="258">
        <f t="shared" ref="F18" si="6">H18+G18</f>
        <v>208.5</v>
      </c>
      <c r="G18" s="258">
        <f t="shared" ref="G18" si="7">H18/2</f>
        <v>69.5</v>
      </c>
      <c r="H18" s="259">
        <f>K18+L18</f>
        <v>139</v>
      </c>
      <c r="I18" s="258">
        <v>10</v>
      </c>
      <c r="J18" s="329"/>
      <c r="K18" s="261">
        <v>51</v>
      </c>
      <c r="L18" s="256">
        <v>88</v>
      </c>
      <c r="M18" s="257">
        <f>K18+L18</f>
        <v>139</v>
      </c>
      <c r="N18" s="276"/>
      <c r="O18" s="277"/>
      <c r="P18" s="278"/>
      <c r="Q18" s="277"/>
      <c r="R18" s="276"/>
      <c r="S18" s="277"/>
      <c r="T18" s="278"/>
      <c r="U18" s="277"/>
      <c r="V18" s="276"/>
      <c r="W18" s="277"/>
      <c r="X18" s="278"/>
      <c r="Y18" s="279"/>
    </row>
    <row r="19" spans="1:25" ht="23.25" thickBot="1" x14ac:dyDescent="0.3">
      <c r="A19" s="262" t="s">
        <v>151</v>
      </c>
      <c r="B19" s="263" t="s">
        <v>152</v>
      </c>
      <c r="C19" s="264"/>
      <c r="D19" s="265"/>
      <c r="E19" s="257">
        <v>1.2</v>
      </c>
      <c r="F19" s="267">
        <f t="shared" si="2"/>
        <v>234</v>
      </c>
      <c r="G19" s="267">
        <f t="shared" si="3"/>
        <v>78</v>
      </c>
      <c r="H19" s="268">
        <f t="shared" si="4"/>
        <v>156</v>
      </c>
      <c r="I19" s="267">
        <v>51</v>
      </c>
      <c r="J19" s="330"/>
      <c r="K19" s="269">
        <v>68</v>
      </c>
      <c r="L19" s="265">
        <v>88</v>
      </c>
      <c r="M19" s="266">
        <f t="shared" si="5"/>
        <v>156</v>
      </c>
      <c r="N19" s="280"/>
      <c r="O19" s="281"/>
      <c r="P19" s="282"/>
      <c r="Q19" s="281"/>
      <c r="R19" s="280"/>
      <c r="S19" s="281"/>
      <c r="T19" s="282"/>
      <c r="U19" s="281"/>
      <c r="V19" s="280"/>
      <c r="W19" s="281"/>
      <c r="X19" s="282"/>
      <c r="Y19" s="283"/>
    </row>
    <row r="20" spans="1:25" ht="15.75" thickBot="1" x14ac:dyDescent="0.3">
      <c r="A20" s="331"/>
      <c r="B20" s="333" t="s">
        <v>153</v>
      </c>
      <c r="C20" s="343"/>
      <c r="D20" s="344"/>
      <c r="E20" s="345"/>
      <c r="F20" s="239">
        <f>SUM(F21:F23)</f>
        <v>442.5</v>
      </c>
      <c r="G20" s="239">
        <f t="shared" ref="G20:M20" si="8">SUM(G21:G23)</f>
        <v>147.5</v>
      </c>
      <c r="H20" s="239">
        <f t="shared" si="8"/>
        <v>295</v>
      </c>
      <c r="I20" s="239">
        <f t="shared" si="8"/>
        <v>96</v>
      </c>
      <c r="J20" s="239">
        <f t="shared" si="8"/>
        <v>0</v>
      </c>
      <c r="K20" s="240">
        <f t="shared" si="8"/>
        <v>119</v>
      </c>
      <c r="L20" s="242">
        <f t="shared" si="8"/>
        <v>176</v>
      </c>
      <c r="M20" s="241">
        <f t="shared" si="8"/>
        <v>295</v>
      </c>
      <c r="N20" s="308"/>
      <c r="O20" s="309"/>
      <c r="P20" s="310"/>
      <c r="Q20" s="311"/>
      <c r="R20" s="308"/>
      <c r="S20" s="309"/>
      <c r="T20" s="310"/>
      <c r="U20" s="311"/>
      <c r="V20" s="308"/>
      <c r="W20" s="309"/>
      <c r="X20" s="310"/>
      <c r="Y20" s="311"/>
    </row>
    <row r="21" spans="1:25" x14ac:dyDescent="0.25">
      <c r="A21" s="332" t="s">
        <v>156</v>
      </c>
      <c r="B21" s="254" t="s">
        <v>157</v>
      </c>
      <c r="C21" s="261"/>
      <c r="D21" s="256"/>
      <c r="E21" s="257">
        <v>2</v>
      </c>
      <c r="F21" s="258">
        <f t="shared" si="2"/>
        <v>150</v>
      </c>
      <c r="G21" s="258">
        <f t="shared" si="3"/>
        <v>50</v>
      </c>
      <c r="H21" s="259">
        <f>K21+L21</f>
        <v>100</v>
      </c>
      <c r="I21" s="252">
        <v>76</v>
      </c>
      <c r="J21" s="260"/>
      <c r="K21" s="261">
        <v>34</v>
      </c>
      <c r="L21" s="256">
        <v>66</v>
      </c>
      <c r="M21" s="257">
        <f>K21+L21</f>
        <v>100</v>
      </c>
      <c r="N21" s="315"/>
      <c r="O21" s="316"/>
      <c r="P21" s="316"/>
      <c r="Q21" s="317"/>
      <c r="R21" s="315"/>
      <c r="S21" s="316"/>
      <c r="T21" s="316"/>
      <c r="U21" s="317"/>
      <c r="V21" s="315"/>
      <c r="W21" s="316"/>
      <c r="X21" s="316"/>
      <c r="Y21" s="317"/>
    </row>
    <row r="22" spans="1:25" x14ac:dyDescent="0.25">
      <c r="A22" s="332" t="s">
        <v>150</v>
      </c>
      <c r="B22" s="254" t="s">
        <v>34</v>
      </c>
      <c r="C22" s="261">
        <v>2</v>
      </c>
      <c r="D22" s="256"/>
      <c r="E22" s="257"/>
      <c r="F22" s="258">
        <f t="shared" ref="F22" si="9">H22+G22</f>
        <v>175.5</v>
      </c>
      <c r="G22" s="258">
        <f t="shared" ref="G22" si="10">H22/2</f>
        <v>58.5</v>
      </c>
      <c r="H22" s="259">
        <f t="shared" ref="H22" si="11">K22+L22</f>
        <v>117</v>
      </c>
      <c r="I22" s="252">
        <v>10</v>
      </c>
      <c r="J22" s="260"/>
      <c r="K22" s="261">
        <v>51</v>
      </c>
      <c r="L22" s="256">
        <v>66</v>
      </c>
      <c r="M22" s="257">
        <f t="shared" ref="M22" si="12">K22+L22</f>
        <v>117</v>
      </c>
      <c r="N22" s="318"/>
      <c r="O22" s="319"/>
      <c r="P22" s="319"/>
      <c r="Q22" s="320"/>
      <c r="R22" s="318"/>
      <c r="S22" s="319"/>
      <c r="T22" s="319"/>
      <c r="U22" s="320"/>
      <c r="V22" s="318"/>
      <c r="W22" s="319"/>
      <c r="X22" s="319"/>
      <c r="Y22" s="320"/>
    </row>
    <row r="23" spans="1:25" ht="15.75" thickBot="1" x14ac:dyDescent="0.3">
      <c r="A23" s="332" t="s">
        <v>164</v>
      </c>
      <c r="B23" s="263" t="s">
        <v>165</v>
      </c>
      <c r="C23" s="264"/>
      <c r="D23" s="265"/>
      <c r="E23" s="266">
        <v>2</v>
      </c>
      <c r="F23" s="258">
        <f t="shared" ref="F23" si="13">H23+G23</f>
        <v>117</v>
      </c>
      <c r="G23" s="258">
        <f t="shared" ref="G23" si="14">H23/2</f>
        <v>39</v>
      </c>
      <c r="H23" s="259">
        <f t="shared" ref="H23" si="15">K23+L23</f>
        <v>78</v>
      </c>
      <c r="I23" s="252">
        <v>10</v>
      </c>
      <c r="J23" s="260"/>
      <c r="K23" s="261">
        <v>34</v>
      </c>
      <c r="L23" s="256">
        <v>44</v>
      </c>
      <c r="M23" s="257">
        <f t="shared" ref="M23" si="16">K23+L23</f>
        <v>78</v>
      </c>
      <c r="N23" s="321"/>
      <c r="O23" s="322"/>
      <c r="P23" s="322"/>
      <c r="Q23" s="323"/>
      <c r="R23" s="321"/>
      <c r="S23" s="322"/>
      <c r="T23" s="322"/>
      <c r="U23" s="323"/>
      <c r="V23" s="321"/>
      <c r="W23" s="322"/>
      <c r="X23" s="322"/>
      <c r="Y23" s="323"/>
    </row>
    <row r="24" spans="1:25" ht="24" customHeight="1" thickBot="1" x14ac:dyDescent="0.3">
      <c r="A24" s="6" t="s">
        <v>15</v>
      </c>
      <c r="B24" s="92" t="s">
        <v>16</v>
      </c>
      <c r="C24" s="334"/>
      <c r="D24" s="335"/>
      <c r="E24" s="336"/>
      <c r="F24" s="9">
        <f t="shared" ref="F24:Y24" si="17">SUM(F25:F29)</f>
        <v>679.5</v>
      </c>
      <c r="G24" s="9">
        <f t="shared" si="17"/>
        <v>226.5</v>
      </c>
      <c r="H24" s="9">
        <f t="shared" si="17"/>
        <v>453</v>
      </c>
      <c r="I24" s="9">
        <f t="shared" si="17"/>
        <v>261</v>
      </c>
      <c r="J24" s="205">
        <f t="shared" si="17"/>
        <v>0</v>
      </c>
      <c r="K24" s="227"/>
      <c r="L24" s="228"/>
      <c r="M24" s="229"/>
      <c r="N24" s="312">
        <f t="shared" si="17"/>
        <v>85</v>
      </c>
      <c r="O24" s="313">
        <f t="shared" si="17"/>
        <v>176</v>
      </c>
      <c r="P24" s="313">
        <f t="shared" si="17"/>
        <v>0</v>
      </c>
      <c r="Q24" s="314">
        <f t="shared" si="17"/>
        <v>261</v>
      </c>
      <c r="R24" s="324">
        <f t="shared" si="17"/>
        <v>52</v>
      </c>
      <c r="S24" s="313">
        <f t="shared" si="17"/>
        <v>64</v>
      </c>
      <c r="T24" s="325">
        <f t="shared" si="17"/>
        <v>0</v>
      </c>
      <c r="U24" s="326">
        <f t="shared" si="17"/>
        <v>116</v>
      </c>
      <c r="V24" s="327">
        <f t="shared" si="17"/>
        <v>68</v>
      </c>
      <c r="W24" s="325">
        <f t="shared" si="17"/>
        <v>8</v>
      </c>
      <c r="X24" s="325">
        <f t="shared" si="17"/>
        <v>0</v>
      </c>
      <c r="Y24" s="326">
        <f t="shared" si="17"/>
        <v>76</v>
      </c>
    </row>
    <row r="25" spans="1:25" ht="15" customHeight="1" x14ac:dyDescent="0.25">
      <c r="A25" s="16" t="s">
        <v>17</v>
      </c>
      <c r="B25" s="16" t="s">
        <v>18</v>
      </c>
      <c r="C25" s="17"/>
      <c r="D25" s="18"/>
      <c r="E25" s="19">
        <v>4</v>
      </c>
      <c r="F25" s="20">
        <f>H25+G25</f>
        <v>72</v>
      </c>
      <c r="G25" s="21">
        <f>H25/2</f>
        <v>24</v>
      </c>
      <c r="H25" s="20">
        <f>Q25+U25+Y25</f>
        <v>48</v>
      </c>
      <c r="I25" s="22">
        <v>16</v>
      </c>
      <c r="J25" s="206"/>
      <c r="K25" s="31"/>
      <c r="L25" s="29"/>
      <c r="M25" s="23"/>
      <c r="N25" s="177"/>
      <c r="O25" s="25">
        <v>48</v>
      </c>
      <c r="P25" s="25"/>
      <c r="Q25" s="26">
        <f>N25+O25</f>
        <v>48</v>
      </c>
      <c r="R25" s="27"/>
      <c r="S25" s="28"/>
      <c r="T25" s="29"/>
      <c r="U25" s="30"/>
      <c r="V25" s="31"/>
      <c r="W25" s="29"/>
      <c r="X25" s="29"/>
      <c r="Y25" s="30"/>
    </row>
    <row r="26" spans="1:25" ht="15" customHeight="1" x14ac:dyDescent="0.25">
      <c r="A26" s="32" t="s">
        <v>19</v>
      </c>
      <c r="B26" s="32" t="s">
        <v>20</v>
      </c>
      <c r="C26" s="33"/>
      <c r="D26" s="34"/>
      <c r="E26" s="35">
        <v>4</v>
      </c>
      <c r="F26" s="36">
        <f>H26+G26</f>
        <v>72</v>
      </c>
      <c r="G26" s="37">
        <f>H26/2</f>
        <v>24</v>
      </c>
      <c r="H26" s="36">
        <f>Q26+U26+Y26</f>
        <v>48</v>
      </c>
      <c r="I26" s="38">
        <v>16</v>
      </c>
      <c r="J26" s="207"/>
      <c r="K26" s="48"/>
      <c r="L26" s="46"/>
      <c r="M26" s="40"/>
      <c r="N26" s="184"/>
      <c r="O26" s="42">
        <v>48</v>
      </c>
      <c r="P26" s="42"/>
      <c r="Q26" s="43">
        <f>N26+O26</f>
        <v>48</v>
      </c>
      <c r="R26" s="44"/>
      <c r="S26" s="45"/>
      <c r="T26" s="46"/>
      <c r="U26" s="47"/>
      <c r="V26" s="48"/>
      <c r="W26" s="46"/>
      <c r="X26" s="46"/>
      <c r="Y26" s="47"/>
    </row>
    <row r="27" spans="1:25" ht="15" customHeight="1" x14ac:dyDescent="0.25">
      <c r="A27" s="49" t="s">
        <v>21</v>
      </c>
      <c r="B27" s="49" t="s">
        <v>22</v>
      </c>
      <c r="C27" s="50"/>
      <c r="D27" s="337" t="s">
        <v>172</v>
      </c>
      <c r="E27" s="52" t="s">
        <v>163</v>
      </c>
      <c r="F27" s="53">
        <f>H27+G27</f>
        <v>243</v>
      </c>
      <c r="G27" s="54">
        <f>H27/2</f>
        <v>81</v>
      </c>
      <c r="H27" s="53">
        <f>Q27+U27+Y27</f>
        <v>162</v>
      </c>
      <c r="I27" s="55">
        <v>68</v>
      </c>
      <c r="J27" s="182"/>
      <c r="K27" s="41"/>
      <c r="L27" s="45"/>
      <c r="M27" s="56"/>
      <c r="N27" s="184">
        <v>34</v>
      </c>
      <c r="O27" s="42">
        <v>32</v>
      </c>
      <c r="P27" s="42"/>
      <c r="Q27" s="43">
        <f>N27+O27</f>
        <v>66</v>
      </c>
      <c r="R27" s="44">
        <v>26</v>
      </c>
      <c r="S27" s="45">
        <v>32</v>
      </c>
      <c r="T27" s="45"/>
      <c r="U27" s="57">
        <f>R27+S27</f>
        <v>58</v>
      </c>
      <c r="V27" s="41">
        <v>34</v>
      </c>
      <c r="W27" s="45">
        <v>4</v>
      </c>
      <c r="X27" s="45"/>
      <c r="Y27" s="57">
        <f>V27+W27</f>
        <v>38</v>
      </c>
    </row>
    <row r="28" spans="1:25" ht="15" customHeight="1" x14ac:dyDescent="0.25">
      <c r="A28" s="49" t="s">
        <v>23</v>
      </c>
      <c r="B28" s="58" t="s">
        <v>24</v>
      </c>
      <c r="C28" s="59"/>
      <c r="D28" s="337" t="s">
        <v>172</v>
      </c>
      <c r="E28" s="52" t="s">
        <v>163</v>
      </c>
      <c r="F28" s="53">
        <f>H28+G28</f>
        <v>243</v>
      </c>
      <c r="G28" s="54">
        <f>H28/2</f>
        <v>81</v>
      </c>
      <c r="H28" s="53">
        <f>Q28+U28+Y28</f>
        <v>162</v>
      </c>
      <c r="I28" s="55">
        <v>150</v>
      </c>
      <c r="J28" s="208"/>
      <c r="K28" s="44"/>
      <c r="L28" s="42"/>
      <c r="M28" s="60"/>
      <c r="N28" s="184">
        <v>34</v>
      </c>
      <c r="O28" s="42">
        <v>32</v>
      </c>
      <c r="P28" s="42"/>
      <c r="Q28" s="43">
        <f>N28+O28</f>
        <v>66</v>
      </c>
      <c r="R28" s="44">
        <v>26</v>
      </c>
      <c r="S28" s="45">
        <v>32</v>
      </c>
      <c r="T28" s="45"/>
      <c r="U28" s="57">
        <f>R28+S28</f>
        <v>58</v>
      </c>
      <c r="V28" s="41">
        <v>34</v>
      </c>
      <c r="W28" s="42">
        <v>4</v>
      </c>
      <c r="X28" s="42"/>
      <c r="Y28" s="57">
        <f>V28+W28</f>
        <v>38</v>
      </c>
    </row>
    <row r="29" spans="1:25" ht="15" customHeight="1" thickBot="1" x14ac:dyDescent="0.3">
      <c r="A29" s="61" t="s">
        <v>25</v>
      </c>
      <c r="B29" s="62" t="s">
        <v>26</v>
      </c>
      <c r="C29" s="63"/>
      <c r="D29" s="64"/>
      <c r="E29" s="65">
        <v>4</v>
      </c>
      <c r="F29" s="66">
        <f>H29+G29</f>
        <v>49.5</v>
      </c>
      <c r="G29" s="67">
        <f>H29/2</f>
        <v>16.5</v>
      </c>
      <c r="H29" s="66">
        <f>Q29+U29+Y29</f>
        <v>33</v>
      </c>
      <c r="I29" s="38">
        <v>11</v>
      </c>
      <c r="J29" s="209"/>
      <c r="K29" s="68"/>
      <c r="L29" s="73"/>
      <c r="M29" s="69"/>
      <c r="N29" s="219">
        <v>17</v>
      </c>
      <c r="O29" s="71">
        <v>16</v>
      </c>
      <c r="P29" s="71"/>
      <c r="Q29" s="72">
        <f>N29+O29</f>
        <v>33</v>
      </c>
      <c r="R29" s="70"/>
      <c r="S29" s="71"/>
      <c r="T29" s="73"/>
      <c r="U29" s="74">
        <f>R29+S29</f>
        <v>0</v>
      </c>
      <c r="V29" s="68"/>
      <c r="W29" s="73"/>
      <c r="X29" s="73"/>
      <c r="Y29" s="74">
        <f>V29+W29</f>
        <v>0</v>
      </c>
    </row>
    <row r="30" spans="1:25" s="76" customFormat="1" ht="24" customHeight="1" thickBot="1" x14ac:dyDescent="0.3">
      <c r="A30" s="6" t="s">
        <v>27</v>
      </c>
      <c r="B30" s="6" t="s">
        <v>28</v>
      </c>
      <c r="C30" s="75"/>
      <c r="D30" s="7"/>
      <c r="E30" s="8"/>
      <c r="F30" s="9">
        <f t="shared" ref="F30:Y30" si="18">F31+F32+F33</f>
        <v>314</v>
      </c>
      <c r="G30" s="9">
        <f t="shared" si="18"/>
        <v>104</v>
      </c>
      <c r="H30" s="9">
        <f t="shared" si="18"/>
        <v>210</v>
      </c>
      <c r="I30" s="9">
        <f t="shared" si="18"/>
        <v>67</v>
      </c>
      <c r="J30" s="205">
        <f t="shared" si="18"/>
        <v>0</v>
      </c>
      <c r="K30" s="227"/>
      <c r="L30" s="228"/>
      <c r="M30" s="229"/>
      <c r="N30" s="218">
        <f t="shared" si="18"/>
        <v>68</v>
      </c>
      <c r="O30" s="12">
        <f t="shared" si="18"/>
        <v>64</v>
      </c>
      <c r="P30" s="12">
        <f t="shared" si="18"/>
        <v>0</v>
      </c>
      <c r="Q30" s="13">
        <f t="shared" si="18"/>
        <v>132</v>
      </c>
      <c r="R30" s="11">
        <f t="shared" si="18"/>
        <v>78</v>
      </c>
      <c r="S30" s="12">
        <f t="shared" si="18"/>
        <v>0</v>
      </c>
      <c r="T30" s="14">
        <f t="shared" si="18"/>
        <v>0</v>
      </c>
      <c r="U30" s="10">
        <f t="shared" si="18"/>
        <v>78</v>
      </c>
      <c r="V30" s="15">
        <f t="shared" si="18"/>
        <v>0</v>
      </c>
      <c r="W30" s="14">
        <f t="shared" si="18"/>
        <v>0</v>
      </c>
      <c r="X30" s="14">
        <f t="shared" si="18"/>
        <v>0</v>
      </c>
      <c r="Y30" s="10">
        <f t="shared" si="18"/>
        <v>0</v>
      </c>
    </row>
    <row r="31" spans="1:25" ht="12" customHeight="1" x14ac:dyDescent="0.25">
      <c r="A31" s="77" t="s">
        <v>29</v>
      </c>
      <c r="B31" s="77" t="s">
        <v>30</v>
      </c>
      <c r="C31" s="17"/>
      <c r="D31" s="18"/>
      <c r="E31" s="19">
        <v>4</v>
      </c>
      <c r="F31" s="20">
        <f>H31+G31</f>
        <v>99</v>
      </c>
      <c r="G31" s="21">
        <f>H31/2</f>
        <v>33</v>
      </c>
      <c r="H31" s="20">
        <f>Q31+U31+Y31</f>
        <v>66</v>
      </c>
      <c r="I31" s="22">
        <v>26</v>
      </c>
      <c r="J31" s="206"/>
      <c r="K31" s="31"/>
      <c r="L31" s="29"/>
      <c r="M31" s="23"/>
      <c r="N31" s="177">
        <v>34</v>
      </c>
      <c r="O31" s="28">
        <v>32</v>
      </c>
      <c r="P31" s="28"/>
      <c r="Q31" s="78">
        <f>N31+O31</f>
        <v>66</v>
      </c>
      <c r="R31" s="24"/>
      <c r="S31" s="28"/>
      <c r="T31" s="29"/>
      <c r="U31" s="30">
        <f>R31+S31</f>
        <v>0</v>
      </c>
      <c r="V31" s="79"/>
      <c r="W31" s="80"/>
      <c r="X31" s="80"/>
      <c r="Y31" s="30">
        <f>V31+W31</f>
        <v>0</v>
      </c>
    </row>
    <row r="32" spans="1:25" ht="22.5" x14ac:dyDescent="0.25">
      <c r="A32" s="81" t="s">
        <v>31</v>
      </c>
      <c r="B32" s="82" t="s">
        <v>32</v>
      </c>
      <c r="C32" s="33">
        <v>5</v>
      </c>
      <c r="D32" s="34"/>
      <c r="E32" s="35"/>
      <c r="F32" s="36">
        <f>H32+G32</f>
        <v>58</v>
      </c>
      <c r="G32" s="37">
        <v>19</v>
      </c>
      <c r="H32" s="36">
        <f>Q32+U32+Y32</f>
        <v>39</v>
      </c>
      <c r="I32" s="38">
        <v>21</v>
      </c>
      <c r="J32" s="210"/>
      <c r="K32" s="39"/>
      <c r="L32" s="84"/>
      <c r="M32" s="83"/>
      <c r="N32" s="220"/>
      <c r="O32" s="42"/>
      <c r="P32" s="42"/>
      <c r="Q32" s="57">
        <f>N32+O32</f>
        <v>0</v>
      </c>
      <c r="R32" s="44">
        <v>39</v>
      </c>
      <c r="S32" s="42"/>
      <c r="T32" s="84"/>
      <c r="U32" s="47">
        <f>R32+S32</f>
        <v>39</v>
      </c>
      <c r="V32" s="39"/>
      <c r="W32" s="84"/>
      <c r="X32" s="85"/>
      <c r="Y32" s="47">
        <f>V32+W32</f>
        <v>0</v>
      </c>
    </row>
    <row r="33" spans="1:25" ht="12" customHeight="1" thickBot="1" x14ac:dyDescent="0.3">
      <c r="A33" s="81" t="s">
        <v>33</v>
      </c>
      <c r="B33" s="86" t="s">
        <v>34</v>
      </c>
      <c r="C33" s="87">
        <v>5</v>
      </c>
      <c r="D33" s="88"/>
      <c r="E33" s="89"/>
      <c r="F33" s="66">
        <f>H33+G33</f>
        <v>157</v>
      </c>
      <c r="G33" s="67">
        <v>52</v>
      </c>
      <c r="H33" s="66">
        <f>Q33+U33+Y33</f>
        <v>105</v>
      </c>
      <c r="I33" s="38">
        <v>20</v>
      </c>
      <c r="J33" s="209"/>
      <c r="K33" s="68"/>
      <c r="L33" s="73"/>
      <c r="M33" s="69"/>
      <c r="N33" s="219">
        <v>34</v>
      </c>
      <c r="O33" s="71">
        <v>32</v>
      </c>
      <c r="P33" s="71"/>
      <c r="Q33" s="90">
        <f>N33+O33</f>
        <v>66</v>
      </c>
      <c r="R33" s="70">
        <v>39</v>
      </c>
      <c r="S33" s="71"/>
      <c r="T33" s="73"/>
      <c r="U33" s="74">
        <f>R33+S33</f>
        <v>39</v>
      </c>
      <c r="V33" s="68"/>
      <c r="W33" s="73"/>
      <c r="X33" s="91"/>
      <c r="Y33" s="74">
        <f>V33+W33</f>
        <v>0</v>
      </c>
    </row>
    <row r="34" spans="1:25" s="76" customFormat="1" ht="15.75" thickBot="1" x14ac:dyDescent="0.3">
      <c r="A34" s="6" t="s">
        <v>35</v>
      </c>
      <c r="B34" s="92" t="s">
        <v>122</v>
      </c>
      <c r="C34" s="75"/>
      <c r="D34" s="7"/>
      <c r="E34" s="8"/>
      <c r="F34" s="9">
        <f t="shared" ref="F34:Y34" si="19">F35+F47</f>
        <v>4387.5</v>
      </c>
      <c r="G34" s="9">
        <f t="shared" si="19"/>
        <v>1126.5</v>
      </c>
      <c r="H34" s="9">
        <f t="shared" si="19"/>
        <v>3261</v>
      </c>
      <c r="I34" s="9">
        <f t="shared" si="19"/>
        <v>815</v>
      </c>
      <c r="J34" s="205">
        <f t="shared" si="19"/>
        <v>40</v>
      </c>
      <c r="K34" s="227"/>
      <c r="L34" s="228"/>
      <c r="M34" s="229"/>
      <c r="N34" s="218">
        <f t="shared" si="19"/>
        <v>459</v>
      </c>
      <c r="O34" s="12">
        <f t="shared" si="19"/>
        <v>336</v>
      </c>
      <c r="P34" s="12">
        <f t="shared" si="19"/>
        <v>252</v>
      </c>
      <c r="Q34" s="13">
        <f t="shared" si="19"/>
        <v>1047</v>
      </c>
      <c r="R34" s="11">
        <f t="shared" si="19"/>
        <v>446</v>
      </c>
      <c r="S34" s="12">
        <f t="shared" si="19"/>
        <v>620</v>
      </c>
      <c r="T34" s="14">
        <f t="shared" si="19"/>
        <v>144</v>
      </c>
      <c r="U34" s="10">
        <f t="shared" si="19"/>
        <v>1210</v>
      </c>
      <c r="V34" s="15">
        <f t="shared" si="19"/>
        <v>544</v>
      </c>
      <c r="W34" s="14">
        <f t="shared" si="19"/>
        <v>64</v>
      </c>
      <c r="X34" s="14">
        <f t="shared" si="19"/>
        <v>396</v>
      </c>
      <c r="Y34" s="10">
        <f t="shared" si="19"/>
        <v>1004</v>
      </c>
    </row>
    <row r="35" spans="1:25" ht="21.75" thickBot="1" x14ac:dyDescent="0.3">
      <c r="A35" s="6" t="s">
        <v>36</v>
      </c>
      <c r="B35" s="6" t="s">
        <v>37</v>
      </c>
      <c r="C35" s="75"/>
      <c r="D35" s="7"/>
      <c r="E35" s="8"/>
      <c r="F35" s="9">
        <f t="shared" ref="F35:F46" si="20">H35+G35</f>
        <v>1104</v>
      </c>
      <c r="G35" s="93">
        <f t="shared" ref="G35:G46" si="21">H35/2</f>
        <v>368</v>
      </c>
      <c r="H35" s="94">
        <f>SUM(H36:H46)</f>
        <v>736</v>
      </c>
      <c r="I35" s="94">
        <f>SUM(I36:I46)</f>
        <v>314</v>
      </c>
      <c r="J35" s="205">
        <f>SUM(J36:J46)</f>
        <v>0</v>
      </c>
      <c r="K35" s="227"/>
      <c r="L35" s="228"/>
      <c r="M35" s="229"/>
      <c r="N35" s="218">
        <f>N36+N37+N38+N39+N40+N41+N42+N43+N44+N45+N46</f>
        <v>221</v>
      </c>
      <c r="O35" s="12">
        <f t="shared" ref="O35:Y35" si="22">SUM(O36:O46)</f>
        <v>192</v>
      </c>
      <c r="P35" s="12">
        <f t="shared" si="22"/>
        <v>0</v>
      </c>
      <c r="Q35" s="13">
        <f t="shared" si="22"/>
        <v>413</v>
      </c>
      <c r="R35" s="11">
        <f t="shared" si="22"/>
        <v>195</v>
      </c>
      <c r="S35" s="12">
        <f t="shared" si="22"/>
        <v>128</v>
      </c>
      <c r="T35" s="14">
        <f t="shared" si="22"/>
        <v>0</v>
      </c>
      <c r="U35" s="10">
        <f t="shared" si="22"/>
        <v>323</v>
      </c>
      <c r="V35" s="15">
        <f t="shared" si="22"/>
        <v>0</v>
      </c>
      <c r="W35" s="14">
        <f t="shared" si="22"/>
        <v>0</v>
      </c>
      <c r="X35" s="14">
        <f t="shared" si="22"/>
        <v>0</v>
      </c>
      <c r="Y35" s="10">
        <f t="shared" si="22"/>
        <v>0</v>
      </c>
    </row>
    <row r="36" spans="1:25" ht="22.5" customHeight="1" x14ac:dyDescent="0.25">
      <c r="A36" s="95" t="s">
        <v>38</v>
      </c>
      <c r="B36" s="95" t="s">
        <v>39</v>
      </c>
      <c r="C36" s="17"/>
      <c r="D36" s="18"/>
      <c r="E36" s="19">
        <v>3</v>
      </c>
      <c r="F36" s="20">
        <f t="shared" si="20"/>
        <v>102</v>
      </c>
      <c r="G36" s="21">
        <f t="shared" si="21"/>
        <v>34</v>
      </c>
      <c r="H36" s="96">
        <f t="shared" ref="H36:H46" si="23">Q36+U36+Y36</f>
        <v>68</v>
      </c>
      <c r="I36" s="97">
        <v>22</v>
      </c>
      <c r="J36" s="211"/>
      <c r="K36" s="230"/>
      <c r="L36" s="231"/>
      <c r="M36" s="232"/>
      <c r="N36" s="221">
        <v>68</v>
      </c>
      <c r="O36" s="100"/>
      <c r="P36" s="100"/>
      <c r="Q36" s="101">
        <f t="shared" ref="Q36:Q46" si="24">N36+O36</f>
        <v>68</v>
      </c>
      <c r="R36" s="99"/>
      <c r="S36" s="100"/>
      <c r="T36" s="102"/>
      <c r="U36" s="103">
        <f t="shared" ref="U36:U46" si="25">R36+S36</f>
        <v>0</v>
      </c>
      <c r="V36" s="98"/>
      <c r="W36" s="102"/>
      <c r="X36" s="102"/>
      <c r="Y36" s="103">
        <f t="shared" ref="Y36:Y46" si="26">V36+W36</f>
        <v>0</v>
      </c>
    </row>
    <row r="37" spans="1:25" x14ac:dyDescent="0.25">
      <c r="A37" s="104" t="s">
        <v>40</v>
      </c>
      <c r="B37" s="104" t="s">
        <v>41</v>
      </c>
      <c r="C37" s="50">
        <v>4</v>
      </c>
      <c r="D37" s="51"/>
      <c r="E37" s="52">
        <v>3</v>
      </c>
      <c r="F37" s="36">
        <f t="shared" si="20"/>
        <v>73.5</v>
      </c>
      <c r="G37" s="37">
        <f t="shared" si="21"/>
        <v>24.5</v>
      </c>
      <c r="H37" s="53">
        <f t="shared" si="23"/>
        <v>49</v>
      </c>
      <c r="I37" s="55">
        <v>18</v>
      </c>
      <c r="J37" s="182"/>
      <c r="K37" s="41"/>
      <c r="L37" s="45"/>
      <c r="M37" s="56"/>
      <c r="N37" s="184">
        <v>17</v>
      </c>
      <c r="O37" s="45">
        <v>32</v>
      </c>
      <c r="P37" s="45"/>
      <c r="Q37" s="57">
        <f t="shared" si="24"/>
        <v>49</v>
      </c>
      <c r="R37" s="41"/>
      <c r="S37" s="45"/>
      <c r="T37" s="45"/>
      <c r="U37" s="57">
        <f t="shared" si="25"/>
        <v>0</v>
      </c>
      <c r="V37" s="41"/>
      <c r="W37" s="45"/>
      <c r="X37" s="45"/>
      <c r="Y37" s="57">
        <f t="shared" si="26"/>
        <v>0</v>
      </c>
    </row>
    <row r="38" spans="1:25" ht="23.25" x14ac:dyDescent="0.25">
      <c r="A38" s="104" t="s">
        <v>42</v>
      </c>
      <c r="B38" s="104" t="s">
        <v>43</v>
      </c>
      <c r="C38" s="50">
        <v>5</v>
      </c>
      <c r="D38" s="51"/>
      <c r="E38" s="52">
        <v>3</v>
      </c>
      <c r="F38" s="36">
        <f t="shared" si="20"/>
        <v>177</v>
      </c>
      <c r="G38" s="37">
        <f t="shared" si="21"/>
        <v>59</v>
      </c>
      <c r="H38" s="53">
        <f t="shared" si="23"/>
        <v>118</v>
      </c>
      <c r="I38" s="55">
        <v>34</v>
      </c>
      <c r="J38" s="182"/>
      <c r="K38" s="41"/>
      <c r="L38" s="45"/>
      <c r="M38" s="56"/>
      <c r="N38" s="184">
        <v>34</v>
      </c>
      <c r="O38" s="42">
        <v>32</v>
      </c>
      <c r="P38" s="42"/>
      <c r="Q38" s="57">
        <f t="shared" si="24"/>
        <v>66</v>
      </c>
      <c r="R38" s="44">
        <v>52</v>
      </c>
      <c r="S38" s="45"/>
      <c r="T38" s="45"/>
      <c r="U38" s="57">
        <f t="shared" si="25"/>
        <v>52</v>
      </c>
      <c r="V38" s="41"/>
      <c r="W38" s="45"/>
      <c r="X38" s="45"/>
      <c r="Y38" s="57">
        <f t="shared" si="26"/>
        <v>0</v>
      </c>
    </row>
    <row r="39" spans="1:25" ht="23.25" x14ac:dyDescent="0.25">
      <c r="A39" s="104" t="s">
        <v>44</v>
      </c>
      <c r="B39" s="104" t="s">
        <v>45</v>
      </c>
      <c r="C39" s="50"/>
      <c r="D39" s="51"/>
      <c r="E39" s="52">
        <v>4</v>
      </c>
      <c r="F39" s="36">
        <f t="shared" si="20"/>
        <v>99</v>
      </c>
      <c r="G39" s="37">
        <f t="shared" si="21"/>
        <v>33</v>
      </c>
      <c r="H39" s="53">
        <f t="shared" si="23"/>
        <v>66</v>
      </c>
      <c r="I39" s="55">
        <v>66</v>
      </c>
      <c r="J39" s="182"/>
      <c r="K39" s="41"/>
      <c r="L39" s="45"/>
      <c r="M39" s="56"/>
      <c r="N39" s="184" t="s">
        <v>46</v>
      </c>
      <c r="O39" s="45">
        <v>32</v>
      </c>
      <c r="P39" s="45"/>
      <c r="Q39" s="57">
        <f t="shared" si="24"/>
        <v>66</v>
      </c>
      <c r="R39" s="41"/>
      <c r="S39" s="45"/>
      <c r="T39" s="45"/>
      <c r="U39" s="57">
        <f t="shared" si="25"/>
        <v>0</v>
      </c>
      <c r="V39" s="41"/>
      <c r="W39" s="45"/>
      <c r="X39" s="45"/>
      <c r="Y39" s="57">
        <f t="shared" si="26"/>
        <v>0</v>
      </c>
    </row>
    <row r="40" spans="1:25" x14ac:dyDescent="0.25">
      <c r="A40" s="104" t="s">
        <v>47</v>
      </c>
      <c r="B40" s="104" t="s">
        <v>48</v>
      </c>
      <c r="C40" s="50">
        <v>6</v>
      </c>
      <c r="D40" s="51"/>
      <c r="E40" s="52"/>
      <c r="F40" s="36">
        <f t="shared" si="20"/>
        <v>87</v>
      </c>
      <c r="G40" s="37">
        <f t="shared" si="21"/>
        <v>29</v>
      </c>
      <c r="H40" s="53">
        <f t="shared" si="23"/>
        <v>58</v>
      </c>
      <c r="I40" s="55">
        <v>26</v>
      </c>
      <c r="J40" s="182"/>
      <c r="K40" s="41"/>
      <c r="L40" s="45"/>
      <c r="M40" s="56"/>
      <c r="N40" s="184"/>
      <c r="O40" s="45"/>
      <c r="P40" s="45"/>
      <c r="Q40" s="57">
        <f t="shared" si="24"/>
        <v>0</v>
      </c>
      <c r="R40" s="41">
        <v>26</v>
      </c>
      <c r="S40" s="45">
        <v>32</v>
      </c>
      <c r="T40" s="45"/>
      <c r="U40" s="57">
        <f t="shared" si="25"/>
        <v>58</v>
      </c>
      <c r="V40" s="41"/>
      <c r="W40" s="45"/>
      <c r="X40" s="45"/>
      <c r="Y40" s="57">
        <f t="shared" si="26"/>
        <v>0</v>
      </c>
    </row>
    <row r="41" spans="1:25" ht="23.25" x14ac:dyDescent="0.25">
      <c r="A41" s="104" t="s">
        <v>49</v>
      </c>
      <c r="B41" s="104" t="s">
        <v>50</v>
      </c>
      <c r="C41" s="50">
        <v>6</v>
      </c>
      <c r="D41" s="51"/>
      <c r="E41" s="52"/>
      <c r="F41" s="36">
        <f t="shared" si="20"/>
        <v>87</v>
      </c>
      <c r="G41" s="37">
        <f t="shared" si="21"/>
        <v>29</v>
      </c>
      <c r="H41" s="53">
        <f t="shared" si="23"/>
        <v>58</v>
      </c>
      <c r="I41" s="55">
        <v>26</v>
      </c>
      <c r="J41" s="208"/>
      <c r="K41" s="44"/>
      <c r="L41" s="42"/>
      <c r="M41" s="60"/>
      <c r="N41" s="220"/>
      <c r="O41" s="42"/>
      <c r="P41" s="42"/>
      <c r="Q41" s="57">
        <f t="shared" si="24"/>
        <v>0</v>
      </c>
      <c r="R41" s="44">
        <v>26</v>
      </c>
      <c r="S41" s="42">
        <v>32</v>
      </c>
      <c r="T41" s="42"/>
      <c r="U41" s="57">
        <f t="shared" si="25"/>
        <v>58</v>
      </c>
      <c r="V41" s="44"/>
      <c r="W41" s="42"/>
      <c r="X41" s="42"/>
      <c r="Y41" s="57">
        <f t="shared" si="26"/>
        <v>0</v>
      </c>
    </row>
    <row r="42" spans="1:25" ht="22.35" customHeight="1" x14ac:dyDescent="0.25">
      <c r="A42" s="104" t="s">
        <v>51</v>
      </c>
      <c r="B42" s="104" t="s">
        <v>52</v>
      </c>
      <c r="C42" s="50">
        <v>4</v>
      </c>
      <c r="D42" s="51"/>
      <c r="E42" s="52"/>
      <c r="F42" s="36">
        <f t="shared" si="20"/>
        <v>99</v>
      </c>
      <c r="G42" s="37">
        <f t="shared" si="21"/>
        <v>33</v>
      </c>
      <c r="H42" s="53">
        <f t="shared" si="23"/>
        <v>66</v>
      </c>
      <c r="I42" s="55">
        <v>22</v>
      </c>
      <c r="J42" s="182"/>
      <c r="K42" s="41"/>
      <c r="L42" s="45"/>
      <c r="M42" s="56"/>
      <c r="N42" s="184">
        <v>34</v>
      </c>
      <c r="O42" s="45">
        <v>32</v>
      </c>
      <c r="P42" s="45"/>
      <c r="Q42" s="57">
        <f t="shared" si="24"/>
        <v>66</v>
      </c>
      <c r="R42" s="41"/>
      <c r="S42" s="45"/>
      <c r="T42" s="45"/>
      <c r="U42" s="57">
        <f t="shared" si="25"/>
        <v>0</v>
      </c>
      <c r="V42" s="41"/>
      <c r="W42" s="45"/>
      <c r="X42" s="45"/>
      <c r="Y42" s="57">
        <f t="shared" si="26"/>
        <v>0</v>
      </c>
    </row>
    <row r="43" spans="1:25" ht="13.5" customHeight="1" x14ac:dyDescent="0.25">
      <c r="A43" s="104" t="s">
        <v>53</v>
      </c>
      <c r="B43" s="104" t="s">
        <v>54</v>
      </c>
      <c r="C43" s="50"/>
      <c r="D43" s="51"/>
      <c r="E43" s="52">
        <v>3</v>
      </c>
      <c r="F43" s="36">
        <f t="shared" si="20"/>
        <v>51</v>
      </c>
      <c r="G43" s="37">
        <f t="shared" si="21"/>
        <v>17</v>
      </c>
      <c r="H43" s="53">
        <f t="shared" si="23"/>
        <v>34</v>
      </c>
      <c r="I43" s="55">
        <v>9</v>
      </c>
      <c r="J43" s="182"/>
      <c r="K43" s="41"/>
      <c r="L43" s="45"/>
      <c r="M43" s="56"/>
      <c r="N43" s="184">
        <v>34</v>
      </c>
      <c r="O43" s="45"/>
      <c r="P43" s="45"/>
      <c r="Q43" s="57">
        <f t="shared" si="24"/>
        <v>34</v>
      </c>
      <c r="R43" s="41"/>
      <c r="S43" s="45"/>
      <c r="T43" s="45"/>
      <c r="U43" s="57">
        <f t="shared" si="25"/>
        <v>0</v>
      </c>
      <c r="V43" s="41"/>
      <c r="W43" s="45"/>
      <c r="X43" s="45"/>
      <c r="Y43" s="57">
        <f t="shared" si="26"/>
        <v>0</v>
      </c>
    </row>
    <row r="44" spans="1:25" ht="13.5" customHeight="1" x14ac:dyDescent="0.25">
      <c r="A44" s="104" t="s">
        <v>55</v>
      </c>
      <c r="B44" s="104" t="s">
        <v>56</v>
      </c>
      <c r="C44" s="50"/>
      <c r="D44" s="51"/>
      <c r="E44" s="52">
        <v>6</v>
      </c>
      <c r="F44" s="36">
        <f t="shared" si="20"/>
        <v>106.5</v>
      </c>
      <c r="G44" s="37">
        <f t="shared" si="21"/>
        <v>35.5</v>
      </c>
      <c r="H44" s="53">
        <f t="shared" si="23"/>
        <v>71</v>
      </c>
      <c r="I44" s="55">
        <v>29</v>
      </c>
      <c r="J44" s="182"/>
      <c r="K44" s="41"/>
      <c r="L44" s="45"/>
      <c r="M44" s="56"/>
      <c r="N44" s="184"/>
      <c r="O44" s="45"/>
      <c r="P44" s="45"/>
      <c r="Q44" s="57">
        <f t="shared" si="24"/>
        <v>0</v>
      </c>
      <c r="R44" s="41">
        <v>39</v>
      </c>
      <c r="S44" s="45">
        <v>32</v>
      </c>
      <c r="T44" s="45"/>
      <c r="U44" s="57">
        <f t="shared" si="25"/>
        <v>71</v>
      </c>
      <c r="V44" s="41"/>
      <c r="W44" s="45"/>
      <c r="X44" s="45"/>
      <c r="Y44" s="57">
        <f t="shared" si="26"/>
        <v>0</v>
      </c>
    </row>
    <row r="45" spans="1:25" ht="13.5" customHeight="1" x14ac:dyDescent="0.25">
      <c r="A45" s="104" t="s">
        <v>57</v>
      </c>
      <c r="B45" s="104" t="s">
        <v>58</v>
      </c>
      <c r="C45" s="50">
        <v>4</v>
      </c>
      <c r="D45" s="51"/>
      <c r="E45" s="52"/>
      <c r="F45" s="36">
        <f t="shared" si="20"/>
        <v>96</v>
      </c>
      <c r="G45" s="37">
        <f t="shared" si="21"/>
        <v>32</v>
      </c>
      <c r="H45" s="53">
        <f t="shared" si="23"/>
        <v>64</v>
      </c>
      <c r="I45" s="55">
        <v>22</v>
      </c>
      <c r="J45" s="182"/>
      <c r="K45" s="41"/>
      <c r="L45" s="45"/>
      <c r="M45" s="56"/>
      <c r="N45" s="184"/>
      <c r="O45" s="45">
        <v>64</v>
      </c>
      <c r="P45" s="45"/>
      <c r="Q45" s="57">
        <f t="shared" si="24"/>
        <v>64</v>
      </c>
      <c r="R45" s="41"/>
      <c r="S45" s="45"/>
      <c r="T45" s="45"/>
      <c r="U45" s="57">
        <f t="shared" si="25"/>
        <v>0</v>
      </c>
      <c r="V45" s="41"/>
      <c r="W45" s="45"/>
      <c r="X45" s="45"/>
      <c r="Y45" s="57">
        <f t="shared" si="26"/>
        <v>0</v>
      </c>
    </row>
    <row r="46" spans="1:25" ht="22.5" customHeight="1" thickBot="1" x14ac:dyDescent="0.3">
      <c r="A46" s="105" t="s">
        <v>59</v>
      </c>
      <c r="B46" s="105" t="s">
        <v>60</v>
      </c>
      <c r="C46" s="106"/>
      <c r="D46" s="107"/>
      <c r="E46" s="108">
        <v>6</v>
      </c>
      <c r="F46" s="66">
        <f t="shared" si="20"/>
        <v>126</v>
      </c>
      <c r="G46" s="67">
        <f t="shared" si="21"/>
        <v>42</v>
      </c>
      <c r="H46" s="109">
        <f t="shared" si="23"/>
        <v>84</v>
      </c>
      <c r="I46" s="55">
        <v>40</v>
      </c>
      <c r="J46" s="212"/>
      <c r="K46" s="111"/>
      <c r="L46" s="112"/>
      <c r="M46" s="110"/>
      <c r="N46" s="222"/>
      <c r="O46" s="112"/>
      <c r="P46" s="112"/>
      <c r="Q46" s="90">
        <f t="shared" si="24"/>
        <v>0</v>
      </c>
      <c r="R46" s="111">
        <v>52</v>
      </c>
      <c r="S46" s="112">
        <v>32</v>
      </c>
      <c r="T46" s="112"/>
      <c r="U46" s="90">
        <f t="shared" si="25"/>
        <v>84</v>
      </c>
      <c r="V46" s="111"/>
      <c r="W46" s="112"/>
      <c r="X46" s="112"/>
      <c r="Y46" s="90">
        <f t="shared" si="26"/>
        <v>0</v>
      </c>
    </row>
    <row r="47" spans="1:25" s="76" customFormat="1" ht="15.75" thickBot="1" x14ac:dyDescent="0.3">
      <c r="A47" s="92" t="s">
        <v>61</v>
      </c>
      <c r="B47" s="92" t="s">
        <v>62</v>
      </c>
      <c r="C47" s="75"/>
      <c r="D47" s="7"/>
      <c r="E47" s="113"/>
      <c r="F47" s="9">
        <f t="shared" ref="F47:Y47" si="27">F48+F52+F56+F60+F64+F68+F72</f>
        <v>3283.5</v>
      </c>
      <c r="G47" s="9">
        <f t="shared" si="27"/>
        <v>758.5</v>
      </c>
      <c r="H47" s="9">
        <f t="shared" si="27"/>
        <v>2525</v>
      </c>
      <c r="I47" s="9">
        <f t="shared" si="27"/>
        <v>501</v>
      </c>
      <c r="J47" s="205">
        <f t="shared" si="27"/>
        <v>40</v>
      </c>
      <c r="K47" s="227"/>
      <c r="L47" s="228"/>
      <c r="M47" s="229"/>
      <c r="N47" s="218">
        <f t="shared" si="27"/>
        <v>238</v>
      </c>
      <c r="O47" s="12">
        <f t="shared" si="27"/>
        <v>144</v>
      </c>
      <c r="P47" s="12">
        <f t="shared" si="27"/>
        <v>252</v>
      </c>
      <c r="Q47" s="13">
        <f t="shared" si="27"/>
        <v>634</v>
      </c>
      <c r="R47" s="11">
        <f t="shared" si="27"/>
        <v>251</v>
      </c>
      <c r="S47" s="12">
        <f t="shared" si="27"/>
        <v>492</v>
      </c>
      <c r="T47" s="14">
        <f t="shared" si="27"/>
        <v>144</v>
      </c>
      <c r="U47" s="10">
        <f t="shared" si="27"/>
        <v>887</v>
      </c>
      <c r="V47" s="15">
        <f t="shared" si="27"/>
        <v>544</v>
      </c>
      <c r="W47" s="14">
        <f t="shared" si="27"/>
        <v>64</v>
      </c>
      <c r="X47" s="14">
        <f t="shared" si="27"/>
        <v>396</v>
      </c>
      <c r="Y47" s="10">
        <f t="shared" si="27"/>
        <v>1004</v>
      </c>
    </row>
    <row r="48" spans="1:25" ht="42" x14ac:dyDescent="0.25">
      <c r="A48" s="114" t="s">
        <v>63</v>
      </c>
      <c r="B48" s="114" t="s">
        <v>64</v>
      </c>
      <c r="C48" s="115">
        <v>4</v>
      </c>
      <c r="D48" s="116"/>
      <c r="E48" s="117"/>
      <c r="F48" s="118">
        <f t="shared" ref="F48:Y48" si="28">F49+F50+F51</f>
        <v>363</v>
      </c>
      <c r="G48" s="118">
        <f t="shared" si="28"/>
        <v>85</v>
      </c>
      <c r="H48" s="118">
        <f t="shared" si="28"/>
        <v>278</v>
      </c>
      <c r="I48" s="118">
        <f t="shared" si="28"/>
        <v>48</v>
      </c>
      <c r="J48" s="213">
        <f t="shared" si="28"/>
        <v>0</v>
      </c>
      <c r="K48" s="233"/>
      <c r="L48" s="234"/>
      <c r="M48" s="235"/>
      <c r="N48" s="223">
        <f t="shared" si="28"/>
        <v>170</v>
      </c>
      <c r="O48" s="122">
        <f t="shared" si="28"/>
        <v>0</v>
      </c>
      <c r="P48" s="122">
        <f t="shared" si="28"/>
        <v>108</v>
      </c>
      <c r="Q48" s="123">
        <f t="shared" si="28"/>
        <v>278</v>
      </c>
      <c r="R48" s="121">
        <f t="shared" si="28"/>
        <v>0</v>
      </c>
      <c r="S48" s="122">
        <f t="shared" si="28"/>
        <v>0</v>
      </c>
      <c r="T48" s="124">
        <f t="shared" si="28"/>
        <v>0</v>
      </c>
      <c r="U48" s="120">
        <f t="shared" si="28"/>
        <v>0</v>
      </c>
      <c r="V48" s="119">
        <f t="shared" si="28"/>
        <v>0</v>
      </c>
      <c r="W48" s="124">
        <f t="shared" si="28"/>
        <v>0</v>
      </c>
      <c r="X48" s="124">
        <f t="shared" si="28"/>
        <v>0</v>
      </c>
      <c r="Y48" s="120">
        <f t="shared" si="28"/>
        <v>0</v>
      </c>
    </row>
    <row r="49" spans="1:25" ht="31.5" customHeight="1" x14ac:dyDescent="0.25">
      <c r="A49" s="32" t="s">
        <v>65</v>
      </c>
      <c r="B49" s="32" t="s">
        <v>66</v>
      </c>
      <c r="C49" s="33"/>
      <c r="D49" s="34"/>
      <c r="E49" s="35">
        <v>3</v>
      </c>
      <c r="F49" s="36">
        <f>H49+G49</f>
        <v>255</v>
      </c>
      <c r="G49" s="37">
        <f>H49/2</f>
        <v>85</v>
      </c>
      <c r="H49" s="36">
        <f>Q49+U49+Y49</f>
        <v>170</v>
      </c>
      <c r="I49" s="38">
        <v>48</v>
      </c>
      <c r="J49" s="210"/>
      <c r="K49" s="39"/>
      <c r="L49" s="84"/>
      <c r="M49" s="83"/>
      <c r="N49" s="220">
        <v>170</v>
      </c>
      <c r="O49" s="42"/>
      <c r="P49" s="42"/>
      <c r="Q49" s="57">
        <f>N49+O49+P49</f>
        <v>170</v>
      </c>
      <c r="R49" s="44"/>
      <c r="S49" s="42"/>
      <c r="T49" s="84"/>
      <c r="U49" s="47">
        <f>R49+S49</f>
        <v>0</v>
      </c>
      <c r="V49" s="39"/>
      <c r="W49" s="84"/>
      <c r="X49" s="84"/>
      <c r="Y49" s="47">
        <f>V49+W49</f>
        <v>0</v>
      </c>
    </row>
    <row r="50" spans="1:25" x14ac:dyDescent="0.25">
      <c r="A50" s="125" t="s">
        <v>67</v>
      </c>
      <c r="B50" s="125" t="s">
        <v>68</v>
      </c>
      <c r="C50" s="126"/>
      <c r="D50" s="127"/>
      <c r="E50" s="128">
        <v>4</v>
      </c>
      <c r="F50" s="129">
        <f>H50</f>
        <v>108</v>
      </c>
      <c r="G50" s="130"/>
      <c r="H50" s="129">
        <f>Q50+U50+Y50</f>
        <v>108</v>
      </c>
      <c r="I50" s="131"/>
      <c r="J50" s="214"/>
      <c r="K50" s="138"/>
      <c r="L50" s="136"/>
      <c r="M50" s="132"/>
      <c r="N50" s="224"/>
      <c r="O50" s="134"/>
      <c r="P50" s="134">
        <v>108</v>
      </c>
      <c r="Q50" s="135">
        <f>N50+O50+P50</f>
        <v>108</v>
      </c>
      <c r="R50" s="133"/>
      <c r="S50" s="134"/>
      <c r="T50" s="136"/>
      <c r="U50" s="137"/>
      <c r="V50" s="138"/>
      <c r="W50" s="136"/>
      <c r="X50" s="136"/>
      <c r="Y50" s="137"/>
    </row>
    <row r="51" spans="1:25" ht="23.25" thickBot="1" x14ac:dyDescent="0.3">
      <c r="A51" s="139" t="s">
        <v>69</v>
      </c>
      <c r="B51" s="140" t="s">
        <v>70</v>
      </c>
      <c r="C51" s="141"/>
      <c r="D51" s="142"/>
      <c r="E51" s="143">
        <v>0</v>
      </c>
      <c r="F51" s="129">
        <f>H51</f>
        <v>0</v>
      </c>
      <c r="G51" s="144"/>
      <c r="H51" s="129">
        <f>Q51+U51+Y51</f>
        <v>0</v>
      </c>
      <c r="I51" s="145"/>
      <c r="J51" s="215"/>
      <c r="K51" s="151"/>
      <c r="L51" s="149"/>
      <c r="M51" s="146"/>
      <c r="N51" s="225"/>
      <c r="O51" s="148"/>
      <c r="P51" s="148"/>
      <c r="Q51" s="135">
        <f>N51+O51+P51</f>
        <v>0</v>
      </c>
      <c r="R51" s="147"/>
      <c r="S51" s="148"/>
      <c r="T51" s="149"/>
      <c r="U51" s="150"/>
      <c r="V51" s="151"/>
      <c r="W51" s="149"/>
      <c r="X51" s="149"/>
      <c r="Y51" s="150"/>
    </row>
    <row r="52" spans="1:25" s="76" customFormat="1" ht="42" x14ac:dyDescent="0.25">
      <c r="A52" s="114" t="s">
        <v>71</v>
      </c>
      <c r="B52" s="114" t="s">
        <v>72</v>
      </c>
      <c r="C52" s="115">
        <v>4</v>
      </c>
      <c r="D52" s="116"/>
      <c r="E52" s="117"/>
      <c r="F52" s="152">
        <f t="shared" ref="F52:Y52" si="29">F53+F54+F55</f>
        <v>462</v>
      </c>
      <c r="G52" s="152">
        <f t="shared" si="29"/>
        <v>106</v>
      </c>
      <c r="H52" s="152">
        <f t="shared" si="29"/>
        <v>356</v>
      </c>
      <c r="I52" s="152">
        <f t="shared" si="29"/>
        <v>48</v>
      </c>
      <c r="J52" s="213">
        <f t="shared" si="29"/>
        <v>0</v>
      </c>
      <c r="K52" s="233"/>
      <c r="L52" s="234"/>
      <c r="M52" s="235"/>
      <c r="N52" s="223">
        <f t="shared" si="29"/>
        <v>68</v>
      </c>
      <c r="O52" s="122">
        <f t="shared" si="29"/>
        <v>144</v>
      </c>
      <c r="P52" s="122">
        <f t="shared" si="29"/>
        <v>144</v>
      </c>
      <c r="Q52" s="123">
        <f t="shared" si="29"/>
        <v>356</v>
      </c>
      <c r="R52" s="121">
        <f t="shared" si="29"/>
        <v>0</v>
      </c>
      <c r="S52" s="122">
        <f t="shared" si="29"/>
        <v>0</v>
      </c>
      <c r="T52" s="124">
        <f t="shared" si="29"/>
        <v>0</v>
      </c>
      <c r="U52" s="120">
        <f t="shared" si="29"/>
        <v>0</v>
      </c>
      <c r="V52" s="119">
        <f t="shared" si="29"/>
        <v>0</v>
      </c>
      <c r="W52" s="124">
        <f t="shared" si="29"/>
        <v>0</v>
      </c>
      <c r="X52" s="124">
        <f t="shared" si="29"/>
        <v>0</v>
      </c>
      <c r="Y52" s="120">
        <f t="shared" si="29"/>
        <v>0</v>
      </c>
    </row>
    <row r="53" spans="1:25" ht="22.5" x14ac:dyDescent="0.25">
      <c r="A53" s="32" t="s">
        <v>73</v>
      </c>
      <c r="B53" s="32" t="s">
        <v>74</v>
      </c>
      <c r="C53" s="33"/>
      <c r="D53" s="34"/>
      <c r="E53" s="35">
        <v>4</v>
      </c>
      <c r="F53" s="153">
        <f>H53+G53</f>
        <v>318</v>
      </c>
      <c r="G53" s="37">
        <f>H53/2</f>
        <v>106</v>
      </c>
      <c r="H53" s="36">
        <f>Q53+U53+Y53</f>
        <v>212</v>
      </c>
      <c r="I53" s="38">
        <v>48</v>
      </c>
      <c r="J53" s="207"/>
      <c r="K53" s="48"/>
      <c r="L53" s="46"/>
      <c r="M53" s="40"/>
      <c r="N53" s="184">
        <v>68</v>
      </c>
      <c r="O53" s="45">
        <v>144</v>
      </c>
      <c r="P53" s="45"/>
      <c r="Q53" s="57">
        <f>N53+O53+P53</f>
        <v>212</v>
      </c>
      <c r="R53" s="41"/>
      <c r="S53" s="45"/>
      <c r="T53" s="46"/>
      <c r="U53" s="47">
        <f>R53+S53+T53</f>
        <v>0</v>
      </c>
      <c r="V53" s="48"/>
      <c r="W53" s="46"/>
      <c r="X53" s="46"/>
      <c r="Y53" s="47">
        <f>V53+W53</f>
        <v>0</v>
      </c>
    </row>
    <row r="54" spans="1:25" ht="12.75" customHeight="1" x14ac:dyDescent="0.25">
      <c r="A54" s="125" t="s">
        <v>75</v>
      </c>
      <c r="B54" s="154" t="s">
        <v>68</v>
      </c>
      <c r="C54" s="126"/>
      <c r="D54" s="127"/>
      <c r="E54" s="128">
        <v>4</v>
      </c>
      <c r="F54" s="155">
        <f>H54</f>
        <v>144</v>
      </c>
      <c r="G54" s="130"/>
      <c r="H54" s="129">
        <f>Q54+U54+Y54</f>
        <v>144</v>
      </c>
      <c r="I54" s="131"/>
      <c r="J54" s="214"/>
      <c r="K54" s="138"/>
      <c r="L54" s="136"/>
      <c r="M54" s="132"/>
      <c r="N54" s="224"/>
      <c r="O54" s="134"/>
      <c r="P54" s="134">
        <v>144</v>
      </c>
      <c r="Q54" s="135">
        <f>N54+O54+P54</f>
        <v>144</v>
      </c>
      <c r="R54" s="133"/>
      <c r="S54" s="134"/>
      <c r="T54" s="136"/>
      <c r="U54" s="137">
        <f>R54+S54+T54</f>
        <v>0</v>
      </c>
      <c r="V54" s="138"/>
      <c r="W54" s="136"/>
      <c r="X54" s="136"/>
      <c r="Y54" s="137"/>
    </row>
    <row r="55" spans="1:25" ht="23.25" thickBot="1" x14ac:dyDescent="0.3">
      <c r="A55" s="140" t="s">
        <v>76</v>
      </c>
      <c r="B55" s="139" t="s">
        <v>70</v>
      </c>
      <c r="C55" s="141"/>
      <c r="D55" s="142"/>
      <c r="E55" s="143"/>
      <c r="F55" s="155">
        <f>H55</f>
        <v>0</v>
      </c>
      <c r="G55" s="144"/>
      <c r="H55" s="129">
        <f>Q55+U55+Y55</f>
        <v>0</v>
      </c>
      <c r="I55" s="145"/>
      <c r="J55" s="216"/>
      <c r="K55" s="156"/>
      <c r="L55" s="161"/>
      <c r="M55" s="157"/>
      <c r="N55" s="226"/>
      <c r="O55" s="158"/>
      <c r="P55" s="159"/>
      <c r="Q55" s="135">
        <f>N55+O55+P55</f>
        <v>0</v>
      </c>
      <c r="R55" s="160"/>
      <c r="S55" s="159"/>
      <c r="T55" s="161"/>
      <c r="U55" s="137">
        <f>R55+S55+T55</f>
        <v>0</v>
      </c>
      <c r="V55" s="156"/>
      <c r="W55" s="161"/>
      <c r="X55" s="161"/>
      <c r="Y55" s="146"/>
    </row>
    <row r="56" spans="1:25" s="76" customFormat="1" ht="42" x14ac:dyDescent="0.25">
      <c r="A56" s="114" t="s">
        <v>77</v>
      </c>
      <c r="B56" s="114" t="s">
        <v>78</v>
      </c>
      <c r="C56" s="115">
        <v>8</v>
      </c>
      <c r="D56" s="116"/>
      <c r="E56" s="117"/>
      <c r="F56" s="118">
        <f t="shared" ref="F56:Y56" si="30">F57+F58+F59</f>
        <v>570</v>
      </c>
      <c r="G56" s="118">
        <f t="shared" si="30"/>
        <v>124</v>
      </c>
      <c r="H56" s="118">
        <f t="shared" si="30"/>
        <v>446</v>
      </c>
      <c r="I56" s="118">
        <f t="shared" si="30"/>
        <v>85</v>
      </c>
      <c r="J56" s="213">
        <f t="shared" si="30"/>
        <v>0</v>
      </c>
      <c r="K56" s="233"/>
      <c r="L56" s="234"/>
      <c r="M56" s="235"/>
      <c r="N56" s="223">
        <f t="shared" si="30"/>
        <v>0</v>
      </c>
      <c r="O56" s="122">
        <f t="shared" si="30"/>
        <v>0</v>
      </c>
      <c r="P56" s="122">
        <f t="shared" si="30"/>
        <v>0</v>
      </c>
      <c r="Q56" s="123">
        <f t="shared" si="30"/>
        <v>0</v>
      </c>
      <c r="R56" s="121">
        <f t="shared" si="30"/>
        <v>0</v>
      </c>
      <c r="S56" s="122">
        <f t="shared" si="30"/>
        <v>134</v>
      </c>
      <c r="T56" s="124">
        <f t="shared" si="30"/>
        <v>36</v>
      </c>
      <c r="U56" s="120">
        <f t="shared" si="30"/>
        <v>170</v>
      </c>
      <c r="V56" s="119">
        <f t="shared" si="30"/>
        <v>136</v>
      </c>
      <c r="W56" s="124">
        <f t="shared" si="30"/>
        <v>32</v>
      </c>
      <c r="X56" s="124">
        <f t="shared" si="30"/>
        <v>108</v>
      </c>
      <c r="Y56" s="120">
        <f t="shared" si="30"/>
        <v>276</v>
      </c>
    </row>
    <row r="57" spans="1:25" ht="22.5" x14ac:dyDescent="0.25">
      <c r="A57" s="32" t="s">
        <v>79</v>
      </c>
      <c r="B57" s="32" t="s">
        <v>80</v>
      </c>
      <c r="C57" s="33"/>
      <c r="D57" s="34"/>
      <c r="E57" s="35">
        <v>8</v>
      </c>
      <c r="F57" s="36">
        <f>H57+G57</f>
        <v>372</v>
      </c>
      <c r="G57" s="37">
        <f>H57/2</f>
        <v>124</v>
      </c>
      <c r="H57" s="36">
        <f>Q57+U57+Y57</f>
        <v>248</v>
      </c>
      <c r="I57" s="38">
        <v>85</v>
      </c>
      <c r="J57" s="207"/>
      <c r="K57" s="48"/>
      <c r="L57" s="46"/>
      <c r="M57" s="40"/>
      <c r="N57" s="184"/>
      <c r="O57" s="45"/>
      <c r="P57" s="45"/>
      <c r="Q57" s="57">
        <f>N57+O57</f>
        <v>0</v>
      </c>
      <c r="R57" s="41"/>
      <c r="S57" s="45">
        <v>80</v>
      </c>
      <c r="T57" s="46"/>
      <c r="U57" s="47">
        <f>R57+S57+T57</f>
        <v>80</v>
      </c>
      <c r="V57" s="48">
        <v>136</v>
      </c>
      <c r="W57" s="46">
        <v>32</v>
      </c>
      <c r="X57" s="46"/>
      <c r="Y57" s="47">
        <f>V57+W57+X57</f>
        <v>168</v>
      </c>
    </row>
    <row r="58" spans="1:25" ht="13.5" customHeight="1" x14ac:dyDescent="0.25">
      <c r="A58" s="125" t="s">
        <v>81</v>
      </c>
      <c r="B58" s="125" t="s">
        <v>68</v>
      </c>
      <c r="C58" s="126"/>
      <c r="D58" s="127"/>
      <c r="E58" s="128">
        <v>6</v>
      </c>
      <c r="F58" s="129">
        <f>H58</f>
        <v>54</v>
      </c>
      <c r="G58" s="130"/>
      <c r="H58" s="129">
        <f>Q58+U58+Y58</f>
        <v>54</v>
      </c>
      <c r="I58" s="131"/>
      <c r="J58" s="214"/>
      <c r="K58" s="138"/>
      <c r="L58" s="136"/>
      <c r="M58" s="132"/>
      <c r="N58" s="224"/>
      <c r="O58" s="134"/>
      <c r="P58" s="134"/>
      <c r="Q58" s="135"/>
      <c r="R58" s="133"/>
      <c r="S58" s="134">
        <v>54</v>
      </c>
      <c r="T58" s="136"/>
      <c r="U58" s="137">
        <f>R58+S58+T58</f>
        <v>54</v>
      </c>
      <c r="V58" s="138"/>
      <c r="W58" s="136"/>
      <c r="X58" s="136"/>
      <c r="Y58" s="137">
        <f>V58+W58+X58</f>
        <v>0</v>
      </c>
    </row>
    <row r="59" spans="1:25" ht="23.25" thickBot="1" x14ac:dyDescent="0.3">
      <c r="A59" s="140" t="s">
        <v>82</v>
      </c>
      <c r="B59" s="140" t="s">
        <v>70</v>
      </c>
      <c r="C59" s="141"/>
      <c r="D59" s="142"/>
      <c r="E59" s="143">
        <v>8</v>
      </c>
      <c r="F59" s="129">
        <f>H59</f>
        <v>144</v>
      </c>
      <c r="G59" s="144"/>
      <c r="H59" s="129">
        <f>Q59+U59+Y59</f>
        <v>144</v>
      </c>
      <c r="I59" s="145"/>
      <c r="J59" s="215"/>
      <c r="K59" s="151"/>
      <c r="L59" s="149"/>
      <c r="M59" s="146"/>
      <c r="N59" s="225"/>
      <c r="O59" s="148"/>
      <c r="P59" s="148"/>
      <c r="Q59" s="162"/>
      <c r="R59" s="147"/>
      <c r="S59" s="148"/>
      <c r="T59" s="149">
        <v>36</v>
      </c>
      <c r="U59" s="137">
        <f>R59+S59+T59</f>
        <v>36</v>
      </c>
      <c r="V59" s="151"/>
      <c r="W59" s="149"/>
      <c r="X59" s="149">
        <v>108</v>
      </c>
      <c r="Y59" s="137">
        <f>V59+W59+X59</f>
        <v>108</v>
      </c>
    </row>
    <row r="60" spans="1:25" s="76" customFormat="1" ht="30.75" customHeight="1" x14ac:dyDescent="0.25">
      <c r="A60" s="114" t="s">
        <v>83</v>
      </c>
      <c r="B60" s="114" t="s">
        <v>121</v>
      </c>
      <c r="C60" s="115">
        <v>8</v>
      </c>
      <c r="D60" s="116"/>
      <c r="E60" s="117"/>
      <c r="F60" s="118">
        <f t="shared" ref="F60:Y60" si="31">F61+F62+F63</f>
        <v>450</v>
      </c>
      <c r="G60" s="118">
        <f t="shared" si="31"/>
        <v>102</v>
      </c>
      <c r="H60" s="118">
        <f t="shared" si="31"/>
        <v>348</v>
      </c>
      <c r="I60" s="118">
        <f t="shared" si="31"/>
        <v>82</v>
      </c>
      <c r="J60" s="213">
        <f t="shared" si="31"/>
        <v>0</v>
      </c>
      <c r="K60" s="233"/>
      <c r="L60" s="234"/>
      <c r="M60" s="235"/>
      <c r="N60" s="223">
        <f t="shared" si="31"/>
        <v>0</v>
      </c>
      <c r="O60" s="122">
        <f t="shared" si="31"/>
        <v>0</v>
      </c>
      <c r="P60" s="122">
        <f t="shared" si="31"/>
        <v>0</v>
      </c>
      <c r="Q60" s="123">
        <f t="shared" si="31"/>
        <v>0</v>
      </c>
      <c r="R60" s="121">
        <f t="shared" si="31"/>
        <v>0</v>
      </c>
      <c r="S60" s="122">
        <f t="shared" si="31"/>
        <v>0</v>
      </c>
      <c r="T60" s="124">
        <f t="shared" si="31"/>
        <v>0</v>
      </c>
      <c r="U60" s="120">
        <f t="shared" si="31"/>
        <v>0</v>
      </c>
      <c r="V60" s="119">
        <f t="shared" si="31"/>
        <v>204</v>
      </c>
      <c r="W60" s="124">
        <f t="shared" si="31"/>
        <v>0</v>
      </c>
      <c r="X60" s="124">
        <f t="shared" si="31"/>
        <v>144</v>
      </c>
      <c r="Y60" s="120">
        <f t="shared" si="31"/>
        <v>348</v>
      </c>
    </row>
    <row r="61" spans="1:25" ht="32.25" customHeight="1" x14ac:dyDescent="0.25">
      <c r="A61" s="32" t="s">
        <v>84</v>
      </c>
      <c r="B61" s="32" t="s">
        <v>166</v>
      </c>
      <c r="C61" s="33"/>
      <c r="D61" s="34"/>
      <c r="E61" s="35">
        <v>7</v>
      </c>
      <c r="F61" s="36">
        <f>H61+G61</f>
        <v>306</v>
      </c>
      <c r="G61" s="37">
        <f>H61/2</f>
        <v>102</v>
      </c>
      <c r="H61" s="36">
        <f>Q61+U61+Y61</f>
        <v>204</v>
      </c>
      <c r="I61" s="38">
        <v>82</v>
      </c>
      <c r="J61" s="207"/>
      <c r="K61" s="48"/>
      <c r="L61" s="46"/>
      <c r="M61" s="40"/>
      <c r="N61" s="184"/>
      <c r="O61" s="45"/>
      <c r="P61" s="45"/>
      <c r="Q61" s="57">
        <f>N61+O61</f>
        <v>0</v>
      </c>
      <c r="R61" s="41"/>
      <c r="S61" s="45"/>
      <c r="T61" s="46"/>
      <c r="U61" s="47">
        <f>R61+S61+T61</f>
        <v>0</v>
      </c>
      <c r="V61" s="48">
        <v>204</v>
      </c>
      <c r="W61" s="46"/>
      <c r="X61" s="46"/>
      <c r="Y61" s="47">
        <f>V61+W61+X61</f>
        <v>204</v>
      </c>
    </row>
    <row r="62" spans="1:25" ht="12" customHeight="1" x14ac:dyDescent="0.25">
      <c r="A62" s="125" t="s">
        <v>85</v>
      </c>
      <c r="B62" s="125" t="s">
        <v>68</v>
      </c>
      <c r="C62" s="126"/>
      <c r="D62" s="127"/>
      <c r="E62" s="128"/>
      <c r="F62" s="129">
        <f>H62</f>
        <v>0</v>
      </c>
      <c r="G62" s="130"/>
      <c r="H62" s="129">
        <f>Q62+U62+Y62</f>
        <v>0</v>
      </c>
      <c r="I62" s="131"/>
      <c r="J62" s="214"/>
      <c r="K62" s="138"/>
      <c r="L62" s="136"/>
      <c r="M62" s="132"/>
      <c r="N62" s="224"/>
      <c r="O62" s="134"/>
      <c r="P62" s="134"/>
      <c r="Q62" s="135"/>
      <c r="R62" s="133"/>
      <c r="S62" s="134"/>
      <c r="T62" s="136"/>
      <c r="U62" s="137">
        <f>R62+S62+T62</f>
        <v>0</v>
      </c>
      <c r="V62" s="138"/>
      <c r="W62" s="136"/>
      <c r="X62" s="136"/>
      <c r="Y62" s="137">
        <f>V62+W62+X62</f>
        <v>0</v>
      </c>
    </row>
    <row r="63" spans="1:25" ht="23.25" thickBot="1" x14ac:dyDescent="0.3">
      <c r="A63" s="140" t="s">
        <v>86</v>
      </c>
      <c r="B63" s="140" t="s">
        <v>70</v>
      </c>
      <c r="C63" s="141"/>
      <c r="D63" s="142"/>
      <c r="E63" s="143">
        <v>6</v>
      </c>
      <c r="F63" s="129">
        <f>H63</f>
        <v>144</v>
      </c>
      <c r="G63" s="144"/>
      <c r="H63" s="129">
        <f>Q63+U63+Y63</f>
        <v>144</v>
      </c>
      <c r="I63" s="145"/>
      <c r="J63" s="215"/>
      <c r="K63" s="151"/>
      <c r="L63" s="149"/>
      <c r="M63" s="146"/>
      <c r="N63" s="225"/>
      <c r="O63" s="148"/>
      <c r="P63" s="148"/>
      <c r="Q63" s="162"/>
      <c r="R63" s="147"/>
      <c r="S63" s="148"/>
      <c r="T63" s="149"/>
      <c r="U63" s="137">
        <f>R63+S63+T63</f>
        <v>0</v>
      </c>
      <c r="V63" s="151"/>
      <c r="W63" s="149"/>
      <c r="X63" s="149">
        <v>144</v>
      </c>
      <c r="Y63" s="137">
        <f>V63+W63+X63</f>
        <v>144</v>
      </c>
    </row>
    <row r="64" spans="1:25" s="76" customFormat="1" ht="42" x14ac:dyDescent="0.25">
      <c r="A64" s="114" t="s">
        <v>87</v>
      </c>
      <c r="B64" s="114" t="s">
        <v>88</v>
      </c>
      <c r="C64" s="115">
        <v>6</v>
      </c>
      <c r="D64" s="116"/>
      <c r="E64" s="117"/>
      <c r="F64" s="118">
        <f t="shared" ref="F64:Y64" si="32">F65+F66+F67</f>
        <v>252</v>
      </c>
      <c r="G64" s="118">
        <f t="shared" si="32"/>
        <v>64</v>
      </c>
      <c r="H64" s="118">
        <f t="shared" si="32"/>
        <v>188</v>
      </c>
      <c r="I64" s="118">
        <f t="shared" si="32"/>
        <v>51</v>
      </c>
      <c r="J64" s="213">
        <f t="shared" si="32"/>
        <v>0</v>
      </c>
      <c r="K64" s="233"/>
      <c r="L64" s="234"/>
      <c r="M64" s="235"/>
      <c r="N64" s="223">
        <f t="shared" si="32"/>
        <v>0</v>
      </c>
      <c r="O64" s="122">
        <f t="shared" si="32"/>
        <v>0</v>
      </c>
      <c r="P64" s="122">
        <f t="shared" si="32"/>
        <v>0</v>
      </c>
      <c r="Q64" s="123">
        <f t="shared" si="32"/>
        <v>0</v>
      </c>
      <c r="R64" s="121">
        <f t="shared" si="32"/>
        <v>0</v>
      </c>
      <c r="S64" s="122">
        <f t="shared" si="32"/>
        <v>152</v>
      </c>
      <c r="T64" s="124">
        <f t="shared" si="32"/>
        <v>36</v>
      </c>
      <c r="U64" s="120">
        <f t="shared" si="32"/>
        <v>188</v>
      </c>
      <c r="V64" s="119">
        <f t="shared" si="32"/>
        <v>0</v>
      </c>
      <c r="W64" s="124">
        <f t="shared" si="32"/>
        <v>0</v>
      </c>
      <c r="X64" s="124">
        <f t="shared" si="32"/>
        <v>0</v>
      </c>
      <c r="Y64" s="120">
        <f t="shared" si="32"/>
        <v>0</v>
      </c>
    </row>
    <row r="65" spans="1:25" ht="22.5" x14ac:dyDescent="0.25">
      <c r="A65" s="32" t="s">
        <v>89</v>
      </c>
      <c r="B65" s="32" t="s">
        <v>90</v>
      </c>
      <c r="C65" s="33"/>
      <c r="D65" s="34"/>
      <c r="E65" s="35">
        <v>6</v>
      </c>
      <c r="F65" s="36">
        <f>H65+G65</f>
        <v>192</v>
      </c>
      <c r="G65" s="37">
        <f>H65/2</f>
        <v>64</v>
      </c>
      <c r="H65" s="36">
        <f>Q65+U65+Y65</f>
        <v>128</v>
      </c>
      <c r="I65" s="38">
        <v>51</v>
      </c>
      <c r="J65" s="207"/>
      <c r="K65" s="48"/>
      <c r="L65" s="46"/>
      <c r="M65" s="40"/>
      <c r="N65" s="184"/>
      <c r="O65" s="45"/>
      <c r="P65" s="45"/>
      <c r="Q65" s="57">
        <f>N65+O65</f>
        <v>0</v>
      </c>
      <c r="R65" s="41"/>
      <c r="S65" s="45">
        <v>128</v>
      </c>
      <c r="T65" s="46"/>
      <c r="U65" s="47">
        <f>R65+S65+T65</f>
        <v>128</v>
      </c>
      <c r="V65" s="48"/>
      <c r="W65" s="46"/>
      <c r="X65" s="46"/>
      <c r="Y65" s="47">
        <f>V65+W65</f>
        <v>0</v>
      </c>
    </row>
    <row r="66" spans="1:25" x14ac:dyDescent="0.25">
      <c r="A66" s="125" t="s">
        <v>91</v>
      </c>
      <c r="B66" s="125" t="s">
        <v>68</v>
      </c>
      <c r="C66" s="126"/>
      <c r="D66" s="127"/>
      <c r="E66" s="128">
        <v>6</v>
      </c>
      <c r="F66" s="129">
        <f>H66</f>
        <v>24</v>
      </c>
      <c r="G66" s="130"/>
      <c r="H66" s="129">
        <f>Q66+U66+Y66</f>
        <v>24</v>
      </c>
      <c r="I66" s="131"/>
      <c r="J66" s="214"/>
      <c r="K66" s="138"/>
      <c r="L66" s="136"/>
      <c r="M66" s="132"/>
      <c r="N66" s="224"/>
      <c r="O66" s="134"/>
      <c r="P66" s="134"/>
      <c r="Q66" s="135"/>
      <c r="R66" s="133"/>
      <c r="S66" s="134">
        <v>24</v>
      </c>
      <c r="T66" s="136"/>
      <c r="U66" s="137">
        <f>R66+S66+T66</f>
        <v>24</v>
      </c>
      <c r="V66" s="138"/>
      <c r="W66" s="136"/>
      <c r="X66" s="136"/>
      <c r="Y66" s="137"/>
    </row>
    <row r="67" spans="1:25" ht="23.25" thickBot="1" x14ac:dyDescent="0.3">
      <c r="A67" s="140" t="s">
        <v>92</v>
      </c>
      <c r="B67" s="140" t="s">
        <v>70</v>
      </c>
      <c r="C67" s="141"/>
      <c r="D67" s="142"/>
      <c r="E67" s="143">
        <v>6</v>
      </c>
      <c r="F67" s="129">
        <f>H67</f>
        <v>36</v>
      </c>
      <c r="G67" s="144"/>
      <c r="H67" s="129">
        <f>Q67+U67+Y67</f>
        <v>36</v>
      </c>
      <c r="I67" s="145"/>
      <c r="J67" s="215"/>
      <c r="K67" s="151"/>
      <c r="L67" s="149"/>
      <c r="M67" s="146"/>
      <c r="N67" s="225"/>
      <c r="O67" s="148"/>
      <c r="P67" s="148"/>
      <c r="Q67" s="162"/>
      <c r="R67" s="147"/>
      <c r="S67" s="148"/>
      <c r="T67" s="149">
        <v>36</v>
      </c>
      <c r="U67" s="137">
        <f>R67+S67+T67</f>
        <v>36</v>
      </c>
      <c r="V67" s="151"/>
      <c r="W67" s="149"/>
      <c r="X67" s="149"/>
      <c r="Y67" s="150"/>
    </row>
    <row r="68" spans="1:25" s="76" customFormat="1" ht="21" x14ac:dyDescent="0.25">
      <c r="A68" s="114" t="s">
        <v>93</v>
      </c>
      <c r="B68" s="114" t="s">
        <v>94</v>
      </c>
      <c r="C68" s="115">
        <v>8</v>
      </c>
      <c r="D68" s="116"/>
      <c r="E68" s="117"/>
      <c r="F68" s="118">
        <f>F69+F70+F71</f>
        <v>498</v>
      </c>
      <c r="G68" s="118">
        <f>G69+G70+G71</f>
        <v>118</v>
      </c>
      <c r="H68" s="118">
        <f>H69+H70+H71</f>
        <v>380</v>
      </c>
      <c r="I68" s="118">
        <f>I69+I70+I71</f>
        <v>60</v>
      </c>
      <c r="J68" s="213">
        <v>20</v>
      </c>
      <c r="K68" s="233"/>
      <c r="L68" s="234"/>
      <c r="M68" s="235"/>
      <c r="N68" s="223">
        <f t="shared" ref="N68:Y68" si="33">N69+N70+N71</f>
        <v>0</v>
      </c>
      <c r="O68" s="122">
        <f t="shared" si="33"/>
        <v>0</v>
      </c>
      <c r="P68" s="122">
        <f t="shared" si="33"/>
        <v>0</v>
      </c>
      <c r="Q68" s="123">
        <f t="shared" si="33"/>
        <v>0</v>
      </c>
      <c r="R68" s="121">
        <f t="shared" si="33"/>
        <v>0</v>
      </c>
      <c r="S68" s="122">
        <f t="shared" si="33"/>
        <v>0</v>
      </c>
      <c r="T68" s="124">
        <f t="shared" si="33"/>
        <v>0</v>
      </c>
      <c r="U68" s="120">
        <f t="shared" si="33"/>
        <v>0</v>
      </c>
      <c r="V68" s="119">
        <f t="shared" si="33"/>
        <v>204</v>
      </c>
      <c r="W68" s="124">
        <f t="shared" si="33"/>
        <v>32</v>
      </c>
      <c r="X68" s="124">
        <f t="shared" si="33"/>
        <v>144</v>
      </c>
      <c r="Y68" s="120">
        <f t="shared" si="33"/>
        <v>380</v>
      </c>
    </row>
    <row r="69" spans="1:25" ht="22.5" x14ac:dyDescent="0.25">
      <c r="A69" s="32" t="s">
        <v>95</v>
      </c>
      <c r="B69" s="32" t="s">
        <v>96</v>
      </c>
      <c r="C69" s="33"/>
      <c r="D69" s="34"/>
      <c r="E69" s="35">
        <v>8</v>
      </c>
      <c r="F69" s="36">
        <f>H69+G69</f>
        <v>354</v>
      </c>
      <c r="G69" s="37">
        <f>H69/2</f>
        <v>118</v>
      </c>
      <c r="H69" s="36">
        <f>Q69+U69+Y69</f>
        <v>236</v>
      </c>
      <c r="I69" s="38">
        <v>60</v>
      </c>
      <c r="J69" s="207"/>
      <c r="K69" s="48"/>
      <c r="L69" s="46"/>
      <c r="M69" s="40"/>
      <c r="N69" s="184"/>
      <c r="O69" s="45"/>
      <c r="P69" s="45"/>
      <c r="Q69" s="57">
        <f>N69+O69</f>
        <v>0</v>
      </c>
      <c r="R69" s="41"/>
      <c r="S69" s="45"/>
      <c r="T69" s="46"/>
      <c r="U69" s="47">
        <f>R69+S69</f>
        <v>0</v>
      </c>
      <c r="V69" s="48">
        <v>204</v>
      </c>
      <c r="W69" s="46">
        <v>32</v>
      </c>
      <c r="X69" s="46"/>
      <c r="Y69" s="47">
        <f>V69+W69+X69</f>
        <v>236</v>
      </c>
    </row>
    <row r="70" spans="1:25" x14ac:dyDescent="0.25">
      <c r="A70" s="125" t="s">
        <v>97</v>
      </c>
      <c r="B70" s="125" t="s">
        <v>68</v>
      </c>
      <c r="C70" s="126"/>
      <c r="D70" s="127"/>
      <c r="E70" s="128">
        <v>0</v>
      </c>
      <c r="F70" s="129">
        <f>H70</f>
        <v>0</v>
      </c>
      <c r="G70" s="130"/>
      <c r="H70" s="129">
        <f>Q70+U70+Y70</f>
        <v>0</v>
      </c>
      <c r="I70" s="131"/>
      <c r="J70" s="214"/>
      <c r="K70" s="138"/>
      <c r="L70" s="136"/>
      <c r="M70" s="132"/>
      <c r="N70" s="224"/>
      <c r="O70" s="134"/>
      <c r="P70" s="134"/>
      <c r="Q70" s="135"/>
      <c r="R70" s="133"/>
      <c r="S70" s="134"/>
      <c r="T70" s="136"/>
      <c r="U70" s="137"/>
      <c r="V70" s="138"/>
      <c r="W70" s="136"/>
      <c r="X70" s="136"/>
      <c r="Y70" s="137">
        <f>V70+W70+X70</f>
        <v>0</v>
      </c>
    </row>
    <row r="71" spans="1:25" ht="23.25" thickBot="1" x14ac:dyDescent="0.3">
      <c r="A71" s="140" t="s">
        <v>98</v>
      </c>
      <c r="B71" s="140" t="s">
        <v>70</v>
      </c>
      <c r="C71" s="141"/>
      <c r="D71" s="142"/>
      <c r="E71" s="143">
        <v>8</v>
      </c>
      <c r="F71" s="129">
        <f>H71</f>
        <v>144</v>
      </c>
      <c r="G71" s="144"/>
      <c r="H71" s="129">
        <f>Q71+U71+Y71</f>
        <v>144</v>
      </c>
      <c r="I71" s="145"/>
      <c r="J71" s="215"/>
      <c r="K71" s="151"/>
      <c r="L71" s="149"/>
      <c r="M71" s="146"/>
      <c r="N71" s="225"/>
      <c r="O71" s="148"/>
      <c r="P71" s="148"/>
      <c r="Q71" s="162"/>
      <c r="R71" s="147"/>
      <c r="S71" s="148"/>
      <c r="T71" s="149"/>
      <c r="U71" s="150"/>
      <c r="V71" s="151"/>
      <c r="W71" s="149"/>
      <c r="X71" s="149">
        <v>144</v>
      </c>
      <c r="Y71" s="137">
        <f>V71+W71+X71</f>
        <v>144</v>
      </c>
    </row>
    <row r="72" spans="1:25" s="76" customFormat="1" ht="30.75" customHeight="1" x14ac:dyDescent="0.25">
      <c r="A72" s="114" t="s">
        <v>99</v>
      </c>
      <c r="B72" s="114" t="s">
        <v>100</v>
      </c>
      <c r="C72" s="115">
        <v>6</v>
      </c>
      <c r="D72" s="116"/>
      <c r="E72" s="117"/>
      <c r="F72" s="118">
        <f>F73+F74+F75+F76</f>
        <v>688.5</v>
      </c>
      <c r="G72" s="118">
        <f>G73+G74+G75+G76</f>
        <v>159.5</v>
      </c>
      <c r="H72" s="118">
        <f>H73+H74+H75+H76</f>
        <v>529</v>
      </c>
      <c r="I72" s="118">
        <f>I73+I74+I75+I76</f>
        <v>127</v>
      </c>
      <c r="J72" s="213">
        <v>20</v>
      </c>
      <c r="K72" s="233"/>
      <c r="L72" s="234"/>
      <c r="M72" s="235"/>
      <c r="N72" s="223">
        <f t="shared" ref="N72:Y72" si="34">N73+N74+N75+N76</f>
        <v>0</v>
      </c>
      <c r="O72" s="122">
        <f t="shared" si="34"/>
        <v>0</v>
      </c>
      <c r="P72" s="122">
        <f t="shared" si="34"/>
        <v>0</v>
      </c>
      <c r="Q72" s="123">
        <f t="shared" si="34"/>
        <v>0</v>
      </c>
      <c r="R72" s="121">
        <f t="shared" si="34"/>
        <v>251</v>
      </c>
      <c r="S72" s="122">
        <f t="shared" si="34"/>
        <v>206</v>
      </c>
      <c r="T72" s="124">
        <f t="shared" si="34"/>
        <v>72</v>
      </c>
      <c r="U72" s="120">
        <f t="shared" si="34"/>
        <v>529</v>
      </c>
      <c r="V72" s="119">
        <f t="shared" si="34"/>
        <v>0</v>
      </c>
      <c r="W72" s="124">
        <f t="shared" si="34"/>
        <v>0</v>
      </c>
      <c r="X72" s="124">
        <f t="shared" si="34"/>
        <v>0</v>
      </c>
      <c r="Y72" s="120">
        <f t="shared" si="34"/>
        <v>0</v>
      </c>
    </row>
    <row r="73" spans="1:25" ht="22.5" customHeight="1" x14ac:dyDescent="0.25">
      <c r="A73" s="32" t="s">
        <v>101</v>
      </c>
      <c r="B73" s="32" t="s">
        <v>102</v>
      </c>
      <c r="C73" s="33"/>
      <c r="D73" s="34"/>
      <c r="E73" s="35">
        <v>6</v>
      </c>
      <c r="F73" s="36">
        <f>H73+G73</f>
        <v>237</v>
      </c>
      <c r="G73" s="37">
        <f>H73/2</f>
        <v>79</v>
      </c>
      <c r="H73" s="36">
        <f>Q73+U73+Y73</f>
        <v>158</v>
      </c>
      <c r="I73" s="38">
        <v>63</v>
      </c>
      <c r="J73" s="207"/>
      <c r="K73" s="48"/>
      <c r="L73" s="46"/>
      <c r="M73" s="40"/>
      <c r="N73" s="184"/>
      <c r="O73" s="45"/>
      <c r="P73" s="45"/>
      <c r="Q73" s="57">
        <f>N73+O73</f>
        <v>0</v>
      </c>
      <c r="R73" s="41">
        <v>78</v>
      </c>
      <c r="S73" s="45">
        <v>80</v>
      </c>
      <c r="T73" s="46"/>
      <c r="U73" s="47">
        <f>R73+S73</f>
        <v>158</v>
      </c>
      <c r="V73" s="48"/>
      <c r="W73" s="46"/>
      <c r="X73" s="46"/>
      <c r="Y73" s="47">
        <f>V73+W73</f>
        <v>0</v>
      </c>
    </row>
    <row r="74" spans="1:25" ht="35.25" customHeight="1" x14ac:dyDescent="0.25">
      <c r="A74" s="49" t="s">
        <v>103</v>
      </c>
      <c r="B74" s="49" t="s">
        <v>104</v>
      </c>
      <c r="C74" s="50"/>
      <c r="D74" s="51"/>
      <c r="E74" s="52">
        <v>6</v>
      </c>
      <c r="F74" s="36">
        <f>H74+G74</f>
        <v>241.5</v>
      </c>
      <c r="G74" s="37">
        <f>H74/2</f>
        <v>80.5</v>
      </c>
      <c r="H74" s="53">
        <f>Q74+U74+Y74</f>
        <v>161</v>
      </c>
      <c r="I74" s="38">
        <v>64</v>
      </c>
      <c r="J74" s="182"/>
      <c r="K74" s="41"/>
      <c r="L74" s="45"/>
      <c r="M74" s="56"/>
      <c r="N74" s="184"/>
      <c r="O74" s="45"/>
      <c r="P74" s="45"/>
      <c r="Q74" s="57">
        <f>N74+O74</f>
        <v>0</v>
      </c>
      <c r="R74" s="41">
        <v>65</v>
      </c>
      <c r="S74" s="45">
        <v>96</v>
      </c>
      <c r="T74" s="45"/>
      <c r="U74" s="57">
        <f>R74+S74</f>
        <v>161</v>
      </c>
      <c r="V74" s="41"/>
      <c r="W74" s="45"/>
      <c r="X74" s="45"/>
      <c r="Y74" s="57">
        <f>V74+W74+X74</f>
        <v>0</v>
      </c>
    </row>
    <row r="75" spans="1:25" ht="14.25" customHeight="1" x14ac:dyDescent="0.25">
      <c r="A75" s="125" t="s">
        <v>105</v>
      </c>
      <c r="B75" s="125" t="s">
        <v>68</v>
      </c>
      <c r="C75" s="126"/>
      <c r="D75" s="127"/>
      <c r="E75" s="128">
        <v>6</v>
      </c>
      <c r="F75" s="129">
        <f>H75</f>
        <v>138</v>
      </c>
      <c r="G75" s="130"/>
      <c r="H75" s="129">
        <f>Q75+U75+Y75</f>
        <v>138</v>
      </c>
      <c r="I75" s="131"/>
      <c r="J75" s="214"/>
      <c r="K75" s="138"/>
      <c r="L75" s="136"/>
      <c r="M75" s="132"/>
      <c r="N75" s="224"/>
      <c r="O75" s="134"/>
      <c r="P75" s="134"/>
      <c r="Q75" s="135"/>
      <c r="R75" s="133">
        <v>108</v>
      </c>
      <c r="S75" s="134">
        <v>30</v>
      </c>
      <c r="T75" s="136"/>
      <c r="U75" s="163">
        <f>R75+S75</f>
        <v>138</v>
      </c>
      <c r="V75" s="138"/>
      <c r="W75" s="136"/>
      <c r="X75" s="136"/>
      <c r="Y75" s="137">
        <f>V75+W75+X75</f>
        <v>0</v>
      </c>
    </row>
    <row r="76" spans="1:25" ht="23.25" thickBot="1" x14ac:dyDescent="0.3">
      <c r="A76" s="140" t="s">
        <v>106</v>
      </c>
      <c r="B76" s="140" t="s">
        <v>120</v>
      </c>
      <c r="C76" s="141"/>
      <c r="D76" s="142"/>
      <c r="E76" s="143">
        <v>6</v>
      </c>
      <c r="F76" s="129">
        <f>H76</f>
        <v>72</v>
      </c>
      <c r="G76" s="144"/>
      <c r="H76" s="129">
        <f>Q76+U76+Y76</f>
        <v>72</v>
      </c>
      <c r="I76" s="164"/>
      <c r="J76" s="215"/>
      <c r="K76" s="151"/>
      <c r="L76" s="149"/>
      <c r="M76" s="146"/>
      <c r="N76" s="225"/>
      <c r="O76" s="148"/>
      <c r="P76" s="148"/>
      <c r="Q76" s="162"/>
      <c r="R76" s="147"/>
      <c r="S76" s="148"/>
      <c r="T76" s="149">
        <v>72</v>
      </c>
      <c r="U76" s="150">
        <f>T76</f>
        <v>72</v>
      </c>
      <c r="V76" s="151"/>
      <c r="W76" s="149"/>
      <c r="X76" s="149"/>
      <c r="Y76" s="137">
        <f>V76+W76+X76</f>
        <v>0</v>
      </c>
    </row>
    <row r="77" spans="1:25" ht="15.75" thickBot="1" x14ac:dyDescent="0.3">
      <c r="A77" s="165"/>
      <c r="B77" s="166" t="s">
        <v>4</v>
      </c>
      <c r="C77" s="167"/>
      <c r="D77" s="168"/>
      <c r="E77" s="169"/>
      <c r="F77" s="170">
        <f t="shared" ref="F77:M77" si="35">F24+F30+F34+F10</f>
        <v>7487</v>
      </c>
      <c r="G77" s="170">
        <f t="shared" si="35"/>
        <v>2159</v>
      </c>
      <c r="H77" s="170">
        <f t="shared" si="35"/>
        <v>5328</v>
      </c>
      <c r="I77" s="170">
        <f t="shared" si="35"/>
        <v>1540</v>
      </c>
      <c r="J77" s="170">
        <f t="shared" si="35"/>
        <v>40</v>
      </c>
      <c r="K77" s="170">
        <f t="shared" si="35"/>
        <v>612</v>
      </c>
      <c r="L77" s="170">
        <f t="shared" si="35"/>
        <v>792</v>
      </c>
      <c r="M77" s="170">
        <f t="shared" si="35"/>
        <v>1404</v>
      </c>
      <c r="N77" s="218">
        <f t="shared" ref="N77:Y77" si="36">N24+N30+N34</f>
        <v>612</v>
      </c>
      <c r="O77" s="12">
        <f t="shared" si="36"/>
        <v>576</v>
      </c>
      <c r="P77" s="12">
        <f t="shared" si="36"/>
        <v>252</v>
      </c>
      <c r="Q77" s="13">
        <f t="shared" si="36"/>
        <v>1440</v>
      </c>
      <c r="R77" s="11">
        <f t="shared" si="36"/>
        <v>576</v>
      </c>
      <c r="S77" s="12">
        <f t="shared" si="36"/>
        <v>684</v>
      </c>
      <c r="T77" s="12">
        <f t="shared" si="36"/>
        <v>144</v>
      </c>
      <c r="U77" s="13">
        <f t="shared" si="36"/>
        <v>1404</v>
      </c>
      <c r="V77" s="11">
        <f t="shared" si="36"/>
        <v>612</v>
      </c>
      <c r="W77" s="12">
        <f t="shared" si="36"/>
        <v>72</v>
      </c>
      <c r="X77" s="12">
        <f t="shared" si="36"/>
        <v>396</v>
      </c>
      <c r="Y77" s="13">
        <f t="shared" si="36"/>
        <v>1080</v>
      </c>
    </row>
    <row r="78" spans="1:25" ht="21" x14ac:dyDescent="0.25">
      <c r="A78" s="171" t="s">
        <v>107</v>
      </c>
      <c r="B78" s="172" t="s">
        <v>108</v>
      </c>
      <c r="C78" s="354"/>
      <c r="D78" s="354"/>
      <c r="E78" s="173"/>
      <c r="F78" s="28"/>
      <c r="G78" s="174"/>
      <c r="H78" s="175"/>
      <c r="I78" s="176"/>
      <c r="J78" s="174"/>
      <c r="K78" s="24"/>
      <c r="L78" s="28"/>
      <c r="M78" s="236"/>
      <c r="N78" s="177"/>
      <c r="O78" s="28"/>
      <c r="P78" s="28"/>
      <c r="Q78" s="178"/>
      <c r="R78" s="24"/>
      <c r="S78" s="28"/>
      <c r="T78" s="28"/>
      <c r="U78" s="78"/>
      <c r="V78" s="24"/>
      <c r="W78" s="28"/>
      <c r="X78" s="28"/>
      <c r="Y78" s="78" t="s">
        <v>109</v>
      </c>
    </row>
    <row r="79" spans="1:25" ht="14.25" customHeight="1" thickBot="1" x14ac:dyDescent="0.3">
      <c r="A79" s="179" t="s">
        <v>110</v>
      </c>
      <c r="B79" s="180" t="s">
        <v>111</v>
      </c>
      <c r="C79" s="350"/>
      <c r="D79" s="350"/>
      <c r="E79" s="181"/>
      <c r="F79" s="45"/>
      <c r="G79" s="182"/>
      <c r="H79" s="54"/>
      <c r="I79" s="183"/>
      <c r="J79" s="182"/>
      <c r="K79" s="111"/>
      <c r="L79" s="112"/>
      <c r="M79" s="110"/>
      <c r="N79" s="184"/>
      <c r="O79" s="45"/>
      <c r="P79" s="45"/>
      <c r="Q79" s="185"/>
      <c r="R79" s="41"/>
      <c r="S79" s="45"/>
      <c r="T79" s="45"/>
      <c r="U79" s="57"/>
      <c r="V79" s="41"/>
      <c r="W79" s="45"/>
      <c r="X79" s="45"/>
      <c r="Y79" s="57" t="s">
        <v>112</v>
      </c>
    </row>
    <row r="80" spans="1:25" ht="27" customHeight="1" x14ac:dyDescent="0.25">
      <c r="A80" s="355" t="s">
        <v>123</v>
      </c>
      <c r="B80" s="356"/>
      <c r="C80" s="356"/>
      <c r="D80" s="356"/>
      <c r="E80" s="356"/>
      <c r="F80" s="356"/>
      <c r="G80" s="356"/>
      <c r="H80" s="351" t="s">
        <v>113</v>
      </c>
      <c r="I80" s="352"/>
      <c r="J80" s="353"/>
      <c r="K80" s="284">
        <f>K77</f>
        <v>612</v>
      </c>
      <c r="L80" s="285">
        <f t="shared" ref="L80:M80" si="37">L77</f>
        <v>792</v>
      </c>
      <c r="M80" s="286">
        <f t="shared" si="37"/>
        <v>1404</v>
      </c>
      <c r="N80" s="299">
        <f>N77</f>
        <v>612</v>
      </c>
      <c r="O80" s="300">
        <f>O77</f>
        <v>576</v>
      </c>
      <c r="P80" s="301">
        <v>0</v>
      </c>
      <c r="Q80" s="302">
        <f>P80+O80+N80</f>
        <v>1188</v>
      </c>
      <c r="R80" s="306">
        <f>R77</f>
        <v>576</v>
      </c>
      <c r="S80" s="301">
        <f>S77</f>
        <v>684</v>
      </c>
      <c r="T80" s="301">
        <v>0</v>
      </c>
      <c r="U80" s="302">
        <f>T80+S80+R80</f>
        <v>1260</v>
      </c>
      <c r="V80" s="306">
        <v>612</v>
      </c>
      <c r="W80" s="301">
        <v>72</v>
      </c>
      <c r="X80" s="301">
        <v>0</v>
      </c>
      <c r="Y80" s="302">
        <f>X80+W80+V80</f>
        <v>684</v>
      </c>
    </row>
    <row r="81" spans="1:25" ht="16.5" customHeight="1" x14ac:dyDescent="0.25">
      <c r="A81" s="355" t="s">
        <v>111</v>
      </c>
      <c r="B81" s="356"/>
      <c r="C81" s="356"/>
      <c r="D81" s="356"/>
      <c r="E81" s="356"/>
      <c r="F81" s="356"/>
      <c r="G81" s="356"/>
      <c r="H81" s="357" t="s">
        <v>114</v>
      </c>
      <c r="I81" s="358"/>
      <c r="J81" s="359"/>
      <c r="K81" s="287">
        <v>0</v>
      </c>
      <c r="L81" s="288">
        <v>0</v>
      </c>
      <c r="M81" s="289">
        <v>0</v>
      </c>
      <c r="N81" s="186">
        <v>0</v>
      </c>
      <c r="O81" s="188">
        <v>0</v>
      </c>
      <c r="P81" s="188">
        <v>252</v>
      </c>
      <c r="Q81" s="187">
        <f>P81+O81+N81</f>
        <v>252</v>
      </c>
      <c r="R81" s="189">
        <v>108</v>
      </c>
      <c r="S81" s="188">
        <v>108</v>
      </c>
      <c r="T81" s="188">
        <v>0</v>
      </c>
      <c r="U81" s="187">
        <f>T81+S81+R81</f>
        <v>216</v>
      </c>
      <c r="V81" s="189">
        <v>0</v>
      </c>
      <c r="W81" s="188">
        <v>0</v>
      </c>
      <c r="X81" s="188">
        <v>0</v>
      </c>
      <c r="Y81" s="187">
        <f>X81+W81+V81</f>
        <v>0</v>
      </c>
    </row>
    <row r="82" spans="1:25" ht="15.75" customHeight="1" x14ac:dyDescent="0.25">
      <c r="A82" s="355" t="s">
        <v>115</v>
      </c>
      <c r="B82" s="356"/>
      <c r="C82" s="356"/>
      <c r="D82" s="356"/>
      <c r="E82" s="356"/>
      <c r="F82" s="356"/>
      <c r="G82" s="356"/>
      <c r="H82" s="360" t="s">
        <v>116</v>
      </c>
      <c r="I82" s="361"/>
      <c r="J82" s="362"/>
      <c r="K82" s="346">
        <v>0</v>
      </c>
      <c r="L82" s="348">
        <v>0</v>
      </c>
      <c r="M82" s="418">
        <v>0</v>
      </c>
      <c r="N82" s="417">
        <v>0</v>
      </c>
      <c r="O82" s="429">
        <v>0</v>
      </c>
      <c r="P82" s="429">
        <v>0</v>
      </c>
      <c r="Q82" s="428">
        <f>P82+O82+N82</f>
        <v>0</v>
      </c>
      <c r="R82" s="430">
        <v>0</v>
      </c>
      <c r="S82" s="429">
        <v>0</v>
      </c>
      <c r="T82" s="429">
        <v>144</v>
      </c>
      <c r="U82" s="428">
        <f>T82+S82+R82</f>
        <v>144</v>
      </c>
      <c r="V82" s="430">
        <v>0</v>
      </c>
      <c r="W82" s="429">
        <v>0</v>
      </c>
      <c r="X82" s="429">
        <v>396</v>
      </c>
      <c r="Y82" s="428">
        <f>X82+W82+V82</f>
        <v>396</v>
      </c>
    </row>
    <row r="83" spans="1:25" ht="12" customHeight="1" x14ac:dyDescent="0.25">
      <c r="A83" s="355" t="s">
        <v>124</v>
      </c>
      <c r="B83" s="356"/>
      <c r="C83" s="356"/>
      <c r="D83" s="356"/>
      <c r="E83" s="356"/>
      <c r="F83" s="356"/>
      <c r="G83" s="356"/>
      <c r="H83" s="360"/>
      <c r="I83" s="361"/>
      <c r="J83" s="362"/>
      <c r="K83" s="347"/>
      <c r="L83" s="349"/>
      <c r="M83" s="419"/>
      <c r="N83" s="417"/>
      <c r="O83" s="429"/>
      <c r="P83" s="429"/>
      <c r="Q83" s="428"/>
      <c r="R83" s="430"/>
      <c r="S83" s="429"/>
      <c r="T83" s="429"/>
      <c r="U83" s="428"/>
      <c r="V83" s="430"/>
      <c r="W83" s="429"/>
      <c r="X83" s="429"/>
      <c r="Y83" s="428"/>
    </row>
    <row r="84" spans="1:25" ht="17.25" customHeight="1" x14ac:dyDescent="0.25">
      <c r="A84" s="355"/>
      <c r="B84" s="356"/>
      <c r="C84" s="356"/>
      <c r="D84" s="356"/>
      <c r="E84" s="356"/>
      <c r="F84" s="356"/>
      <c r="G84" s="356"/>
      <c r="H84" s="360" t="s">
        <v>117</v>
      </c>
      <c r="I84" s="361"/>
      <c r="J84" s="362"/>
      <c r="K84" s="290">
        <v>0</v>
      </c>
      <c r="L84" s="291">
        <v>7</v>
      </c>
      <c r="M84" s="292">
        <v>7</v>
      </c>
      <c r="N84" s="186">
        <v>0</v>
      </c>
      <c r="O84" s="188">
        <v>10</v>
      </c>
      <c r="P84" s="188">
        <v>0</v>
      </c>
      <c r="Q84" s="187">
        <v>10</v>
      </c>
      <c r="R84" s="189">
        <v>0</v>
      </c>
      <c r="S84" s="188">
        <v>6</v>
      </c>
      <c r="T84" s="188">
        <v>0</v>
      </c>
      <c r="U84" s="187">
        <v>6</v>
      </c>
      <c r="V84" s="189">
        <v>1</v>
      </c>
      <c r="W84" s="188">
        <v>3</v>
      </c>
      <c r="X84" s="188">
        <v>0</v>
      </c>
      <c r="Y84" s="187">
        <v>4</v>
      </c>
    </row>
    <row r="85" spans="1:25" ht="15" customHeight="1" x14ac:dyDescent="0.25">
      <c r="A85" s="423" t="s">
        <v>125</v>
      </c>
      <c r="B85" s="423"/>
      <c r="C85" s="423"/>
      <c r="D85" s="423"/>
      <c r="E85" s="423"/>
      <c r="F85" s="423"/>
      <c r="G85" s="424"/>
      <c r="H85" s="360" t="s">
        <v>118</v>
      </c>
      <c r="I85" s="361"/>
      <c r="J85" s="362"/>
      <c r="K85" s="290">
        <v>4</v>
      </c>
      <c r="L85" s="291">
        <v>0</v>
      </c>
      <c r="M85" s="292">
        <v>4</v>
      </c>
      <c r="N85" s="186">
        <v>0</v>
      </c>
      <c r="O85" s="188">
        <v>0</v>
      </c>
      <c r="P85" s="188">
        <v>0</v>
      </c>
      <c r="Q85" s="187">
        <v>0</v>
      </c>
      <c r="R85" s="189">
        <v>1</v>
      </c>
      <c r="S85" s="188">
        <v>0</v>
      </c>
      <c r="T85" s="188">
        <v>0</v>
      </c>
      <c r="U85" s="187">
        <v>1</v>
      </c>
      <c r="V85" s="189">
        <v>1</v>
      </c>
      <c r="W85" s="188">
        <v>0</v>
      </c>
      <c r="X85" s="188">
        <v>0</v>
      </c>
      <c r="Y85" s="187">
        <v>1</v>
      </c>
    </row>
    <row r="86" spans="1:25" ht="15" customHeight="1" x14ac:dyDescent="0.25">
      <c r="A86" s="423"/>
      <c r="B86" s="423"/>
      <c r="C86" s="423"/>
      <c r="D86" s="423"/>
      <c r="E86" s="423"/>
      <c r="F86" s="423"/>
      <c r="G86" s="424"/>
      <c r="H86" s="425" t="s">
        <v>119</v>
      </c>
      <c r="I86" s="426"/>
      <c r="J86" s="427"/>
      <c r="K86" s="293">
        <v>0</v>
      </c>
      <c r="L86" s="294">
        <v>3</v>
      </c>
      <c r="M86" s="295">
        <v>3</v>
      </c>
      <c r="N86" s="190">
        <v>0</v>
      </c>
      <c r="O86" s="191">
        <v>5</v>
      </c>
      <c r="P86" s="191">
        <v>0</v>
      </c>
      <c r="Q86" s="192">
        <v>5</v>
      </c>
      <c r="R86" s="193">
        <v>3</v>
      </c>
      <c r="S86" s="191">
        <v>4</v>
      </c>
      <c r="T86" s="191">
        <v>0</v>
      </c>
      <c r="U86" s="192">
        <v>7</v>
      </c>
      <c r="V86" s="193">
        <v>0</v>
      </c>
      <c r="W86" s="191">
        <v>3</v>
      </c>
      <c r="X86" s="191">
        <v>0</v>
      </c>
      <c r="Y86" s="192">
        <v>3</v>
      </c>
    </row>
    <row r="87" spans="1:25" ht="15.75" thickBot="1" x14ac:dyDescent="0.3">
      <c r="A87" s="423"/>
      <c r="B87" s="423"/>
      <c r="C87" s="423"/>
      <c r="D87" s="423"/>
      <c r="E87" s="423"/>
      <c r="F87" s="423"/>
      <c r="G87" s="424"/>
      <c r="H87" s="420" t="s">
        <v>128</v>
      </c>
      <c r="I87" s="421"/>
      <c r="J87" s="422"/>
      <c r="K87" s="296">
        <v>0</v>
      </c>
      <c r="L87" s="297">
        <v>0</v>
      </c>
      <c r="M87" s="298">
        <v>0</v>
      </c>
      <c r="N87" s="303">
        <v>0</v>
      </c>
      <c r="O87" s="304">
        <v>0</v>
      </c>
      <c r="P87" s="304">
        <v>0</v>
      </c>
      <c r="Q87" s="305">
        <v>0</v>
      </c>
      <c r="R87" s="303">
        <v>0</v>
      </c>
      <c r="S87" s="304">
        <v>1</v>
      </c>
      <c r="T87" s="304">
        <v>0</v>
      </c>
      <c r="U87" s="305">
        <v>1</v>
      </c>
      <c r="V87" s="303">
        <v>0</v>
      </c>
      <c r="W87" s="304">
        <v>1</v>
      </c>
      <c r="X87" s="304">
        <v>0</v>
      </c>
      <c r="Y87" s="305">
        <v>1</v>
      </c>
    </row>
  </sheetData>
  <mergeCells count="73">
    <mergeCell ref="H87:J87"/>
    <mergeCell ref="A85:G87"/>
    <mergeCell ref="H86:J86"/>
    <mergeCell ref="Y82:Y83"/>
    <mergeCell ref="H84:J84"/>
    <mergeCell ref="H85:J85"/>
    <mergeCell ref="T82:T83"/>
    <mergeCell ref="U82:U83"/>
    <mergeCell ref="V82:V83"/>
    <mergeCell ref="W82:W83"/>
    <mergeCell ref="X82:X83"/>
    <mergeCell ref="O82:O83"/>
    <mergeCell ref="P82:P83"/>
    <mergeCell ref="Q82:Q83"/>
    <mergeCell ref="R82:R83"/>
    <mergeCell ref="S82:S83"/>
    <mergeCell ref="K4:M4"/>
    <mergeCell ref="M5:M8"/>
    <mergeCell ref="K7:K8"/>
    <mergeCell ref="L7:L8"/>
    <mergeCell ref="N82:N83"/>
    <mergeCell ref="M82:M83"/>
    <mergeCell ref="W7:W8"/>
    <mergeCell ref="X7:X8"/>
    <mergeCell ref="W6:X6"/>
    <mergeCell ref="N7:N8"/>
    <mergeCell ref="O7:O8"/>
    <mergeCell ref="V7:V8"/>
    <mergeCell ref="F3:J3"/>
    <mergeCell ref="A3:B3"/>
    <mergeCell ref="C3:E3"/>
    <mergeCell ref="C4:C8"/>
    <mergeCell ref="D4:D8"/>
    <mergeCell ref="E4:E8"/>
    <mergeCell ref="A4:A8"/>
    <mergeCell ref="B4:B8"/>
    <mergeCell ref="F4:F8"/>
    <mergeCell ref="G4:G8"/>
    <mergeCell ref="H4:J4"/>
    <mergeCell ref="H5:H8"/>
    <mergeCell ref="I5:J5"/>
    <mergeCell ref="I6:I8"/>
    <mergeCell ref="J6:J8"/>
    <mergeCell ref="K3:Y3"/>
    <mergeCell ref="N4:Q4"/>
    <mergeCell ref="R4:U4"/>
    <mergeCell ref="V4:Y4"/>
    <mergeCell ref="Y5:Y8"/>
    <mergeCell ref="U5:U8"/>
    <mergeCell ref="O6:P6"/>
    <mergeCell ref="S6:T6"/>
    <mergeCell ref="P7:P8"/>
    <mergeCell ref="R7:R8"/>
    <mergeCell ref="S7:S8"/>
    <mergeCell ref="T7:T8"/>
    <mergeCell ref="W5:X5"/>
    <mergeCell ref="Q5:Q8"/>
    <mergeCell ref="S5:T5"/>
    <mergeCell ref="O5:P5"/>
    <mergeCell ref="C10:E10"/>
    <mergeCell ref="C11:E11"/>
    <mergeCell ref="C20:E20"/>
    <mergeCell ref="K82:K83"/>
    <mergeCell ref="L82:L83"/>
    <mergeCell ref="C79:D79"/>
    <mergeCell ref="H80:J80"/>
    <mergeCell ref="C78:D78"/>
    <mergeCell ref="A80:G80"/>
    <mergeCell ref="H81:J81"/>
    <mergeCell ref="H82:J83"/>
    <mergeCell ref="A81:G81"/>
    <mergeCell ref="A82:G82"/>
    <mergeCell ref="A83:G84"/>
  </mergeCells>
  <pageMargins left="0.196527777777778" right="0.118055555555556" top="0.196527777777778" bottom="0.196527777777778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7800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НТПТИС</cp:lastModifiedBy>
  <cp:revision>6</cp:revision>
  <cp:lastPrinted>2019-12-20T05:25:29Z</cp:lastPrinted>
  <dcterms:created xsi:type="dcterms:W3CDTF">2006-09-16T00:00:00Z</dcterms:created>
  <dcterms:modified xsi:type="dcterms:W3CDTF">2021-01-15T07:56:09Z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