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991" activeTab="0"/>
  </bookViews>
  <sheets>
    <sheet name="151903.02 Слесарь" sheetId="1" r:id="rId1"/>
  </sheets>
  <definedNames/>
  <calcPr fullCalcOnLoad="1"/>
</workbook>
</file>

<file path=xl/sharedStrings.xml><?xml version="1.0" encoding="utf-8"?>
<sst xmlns="http://schemas.openxmlformats.org/spreadsheetml/2006/main" count="144" uniqueCount="134">
  <si>
    <t>Индекс</t>
  </si>
  <si>
    <t>Наименование циклов, дисциплин, профессиональных модулей, МДК, практик</t>
  </si>
  <si>
    <t>I курс</t>
  </si>
  <si>
    <t>Итого за I курс</t>
  </si>
  <si>
    <t>II курс</t>
  </si>
  <si>
    <t>Итого за II курс</t>
  </si>
  <si>
    <t>III курс</t>
  </si>
  <si>
    <t>Итого за III курс</t>
  </si>
  <si>
    <t>всего занятий</t>
  </si>
  <si>
    <t>в т.ч.лаб.и практ. занятий</t>
  </si>
  <si>
    <t xml:space="preserve">1 семестр </t>
  </si>
  <si>
    <t xml:space="preserve">2 семестр </t>
  </si>
  <si>
    <t xml:space="preserve">3 семестр </t>
  </si>
  <si>
    <t xml:space="preserve">4 семестр </t>
  </si>
  <si>
    <t xml:space="preserve">5 семестр </t>
  </si>
  <si>
    <t xml:space="preserve">6 семестр </t>
  </si>
  <si>
    <t>Литература</t>
  </si>
  <si>
    <t>Иностранный язык</t>
  </si>
  <si>
    <t>История</t>
  </si>
  <si>
    <t>Физическая культура</t>
  </si>
  <si>
    <t>Обязательная часть циклов ОПОП и раздел «Физическая культура»</t>
  </si>
  <si>
    <t>ОП.00</t>
  </si>
  <si>
    <t>ОП.01</t>
  </si>
  <si>
    <t>ОП.02</t>
  </si>
  <si>
    <t>ОП.03</t>
  </si>
  <si>
    <t>ОП.04</t>
  </si>
  <si>
    <t>Охрана труда</t>
  </si>
  <si>
    <t>ОП.06</t>
  </si>
  <si>
    <t>П.00</t>
  </si>
  <si>
    <t>Профессиональный цикл</t>
  </si>
  <si>
    <t>ПМ.01</t>
  </si>
  <si>
    <t>УП.01</t>
  </si>
  <si>
    <t xml:space="preserve">Учебная практика </t>
  </si>
  <si>
    <t>ПП.01</t>
  </si>
  <si>
    <t>ПМ.02</t>
  </si>
  <si>
    <t>УП.02</t>
  </si>
  <si>
    <t>ПП.02</t>
  </si>
  <si>
    <t>ПМ.03</t>
  </si>
  <si>
    <t>ПП.03</t>
  </si>
  <si>
    <t>дисциплин и МДК</t>
  </si>
  <si>
    <t>Государственная (итоговая) аттестация:</t>
  </si>
  <si>
    <t>учебной практики</t>
  </si>
  <si>
    <t>экзаменов</t>
  </si>
  <si>
    <t>зачетов</t>
  </si>
  <si>
    <t>МДК.01.01</t>
  </si>
  <si>
    <t>МДК.03.01</t>
  </si>
  <si>
    <t>Основы электротехники</t>
  </si>
  <si>
    <t>ОП.05</t>
  </si>
  <si>
    <t>Безопасность жизнедеятельности</t>
  </si>
  <si>
    <t xml:space="preserve">Производственная практика </t>
  </si>
  <si>
    <t>МДК.02.01</t>
  </si>
  <si>
    <t>УП.03</t>
  </si>
  <si>
    <t>ФК.00</t>
  </si>
  <si>
    <t xml:space="preserve">                 Всего</t>
  </si>
  <si>
    <t>произв. практики</t>
  </si>
  <si>
    <t>дифф. зачетов</t>
  </si>
  <si>
    <t>15.01.30  Слесарь</t>
  </si>
  <si>
    <t>Экзамены</t>
  </si>
  <si>
    <t>Зачеты</t>
  </si>
  <si>
    <t>Дифференцированные зачеты</t>
  </si>
  <si>
    <t xml:space="preserve">Общепрофессиональный  цикл </t>
  </si>
  <si>
    <t>Технические измерения</t>
  </si>
  <si>
    <t>Техническая графика</t>
  </si>
  <si>
    <t>Основы материаловедения</t>
  </si>
  <si>
    <t>Основы слесарных и сборочных работ</t>
  </si>
  <si>
    <t>Вариативная часть учебного цикла</t>
  </si>
  <si>
    <t>ОП. 07</t>
  </si>
  <si>
    <t>Ремонт и восстановление сваркой</t>
  </si>
  <si>
    <t>Слесарная обработка деталей, изготовление, сборка и ремонт приспособлений, режущего и измерительного инструмента</t>
  </si>
  <si>
    <t>Технология изготовления и ремонта машин и оборудования различного назначения</t>
  </si>
  <si>
    <t>Сборка, регулировка и испытание сборочных единиц, узлов и механизмов машин, оборудования, агрегатов</t>
  </si>
  <si>
    <t>Организация и технология сборки, регулировки и испытания машин и оборудования различного назначения</t>
  </si>
  <si>
    <t xml:space="preserve"> Разборка, ремонт, сборка и испытание узлов и механизмов оборудования, агрегатов и машин</t>
  </si>
  <si>
    <t xml:space="preserve"> Организация и технология ремонта оборудования различного назначения</t>
  </si>
  <si>
    <t>ГИА.00</t>
  </si>
  <si>
    <t>ПА.00</t>
  </si>
  <si>
    <t>Промежуточная аттестация</t>
  </si>
  <si>
    <t>13 п/п</t>
  </si>
  <si>
    <t>Базовые учебные дисциплины</t>
  </si>
  <si>
    <t>ОУД.01</t>
  </si>
  <si>
    <t>ОУД.02</t>
  </si>
  <si>
    <t>ОУД.04</t>
  </si>
  <si>
    <t>ОУД.05</t>
  </si>
  <si>
    <t>ОУД.06</t>
  </si>
  <si>
    <t>ОУД.09</t>
  </si>
  <si>
    <t>ОУД.10</t>
  </si>
  <si>
    <t>ОУД.03</t>
  </si>
  <si>
    <t>ОУД.07</t>
  </si>
  <si>
    <t>ОУД.08</t>
  </si>
  <si>
    <t>Физика</t>
  </si>
  <si>
    <t>Дополнительные учебные дисциплины</t>
  </si>
  <si>
    <t>ОП.08</t>
  </si>
  <si>
    <t>Консультации для обучающихся по очной форме обучения образовательной организацией из расчета 4 часа на одного обучающегося на каждый учебный год</t>
  </si>
  <si>
    <t>Государственная (итоговая) аттестация: с 15.06 по 28.06</t>
  </si>
  <si>
    <t xml:space="preserve">Выпускная квалификационная работа: выпускная 
практическая квалификационная работа и письменная
 экзаменационная работа </t>
  </si>
  <si>
    <t>1к</t>
  </si>
  <si>
    <t xml:space="preserve">Общеобразовательные учебные дисциплины </t>
  </si>
  <si>
    <t>ОУД.00</t>
  </si>
  <si>
    <t xml:space="preserve">Русский язык </t>
  </si>
  <si>
    <t>Основы безопасности жизнедеятельности</t>
  </si>
  <si>
    <t>Обществознание (вкл. экономику и право)</t>
  </si>
  <si>
    <t>1;2</t>
  </si>
  <si>
    <t>Астрономия</t>
  </si>
  <si>
    <t>Математика: алгебра, начала математического анализа, геометрия</t>
  </si>
  <si>
    <t>УД.01</t>
  </si>
  <si>
    <t>1;3</t>
  </si>
  <si>
    <t>2;4</t>
  </si>
  <si>
    <t>1;3;4</t>
  </si>
  <si>
    <t>УД.02</t>
  </si>
  <si>
    <t>Распределение обязательной аудиторной нагрузки (включая обязательную нагрузку и все виды практики в составе профессиональных модулей) по курсам и семестрам (час.в семестре)</t>
  </si>
  <si>
    <t>Формы промежуточной аттестации (по семестрам)</t>
  </si>
  <si>
    <t>Объем образовательной программы</t>
  </si>
  <si>
    <t>всего</t>
  </si>
  <si>
    <t>самостоятельная  работа</t>
  </si>
  <si>
    <t>Нагрузка во взаимодействии с преподавателем</t>
  </si>
  <si>
    <t>3 нед.</t>
  </si>
  <si>
    <t>2 нед.</t>
  </si>
  <si>
    <t>2п/а</t>
  </si>
  <si>
    <t>1п/а</t>
  </si>
  <si>
    <t>Родной язык</t>
  </si>
  <si>
    <t>Индивидуальный проект</t>
  </si>
  <si>
    <t>Черчение</t>
  </si>
  <si>
    <t>Информационные технологии</t>
  </si>
  <si>
    <t>ОП. 08</t>
  </si>
  <si>
    <t>Технология проекта в профессиональной  деятельности</t>
  </si>
  <si>
    <t>6 у/п</t>
  </si>
  <si>
    <t>Основные виды ремонтов и их планирования</t>
  </si>
  <si>
    <t>ОУД.11</t>
  </si>
  <si>
    <t>Химия</t>
  </si>
  <si>
    <t>ОУД.12</t>
  </si>
  <si>
    <t>Биология</t>
  </si>
  <si>
    <t>УД.03</t>
  </si>
  <si>
    <t>2020-2024</t>
  </si>
  <si>
    <t>3;4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</si>
</sst>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2"/>
    </font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i/>
      <sz val="5"/>
      <name val="Times New Roman"/>
      <family val="1"/>
    </font>
    <font>
      <i/>
      <sz val="10"/>
      <name val="Times New Roman"/>
      <family val="1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355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/>
    </xf>
    <xf numFmtId="1" fontId="3" fillId="0" borderId="14" xfId="0" applyNumberFormat="1" applyFont="1" applyBorder="1" applyAlignment="1">
      <alignment wrapText="1"/>
    </xf>
    <xf numFmtId="1" fontId="3" fillId="0" borderId="15" xfId="0" applyNumberFormat="1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horizontal="center" vertical="center" wrapText="1"/>
    </xf>
    <xf numFmtId="1" fontId="2" fillId="0" borderId="22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2" fillId="0" borderId="21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left" vertical="top" wrapText="1"/>
    </xf>
    <xf numFmtId="1" fontId="3" fillId="0" borderId="12" xfId="0" applyNumberFormat="1" applyFont="1" applyBorder="1" applyAlignment="1">
      <alignment vertical="top" wrapText="1"/>
    </xf>
    <xf numFmtId="1" fontId="6" fillId="0" borderId="15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vertical="top" wrapText="1"/>
    </xf>
    <xf numFmtId="1" fontId="2" fillId="0" borderId="30" xfId="0" applyNumberFormat="1" applyFont="1" applyBorder="1" applyAlignment="1">
      <alignment horizontal="left" vertical="top" wrapText="1"/>
    </xf>
    <xf numFmtId="1" fontId="2" fillId="0" borderId="16" xfId="0" applyNumberFormat="1" applyFont="1" applyBorder="1" applyAlignment="1">
      <alignment vertical="top" wrapText="1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left" vertical="top" wrapText="1"/>
    </xf>
    <xf numFmtId="1" fontId="2" fillId="0" borderId="20" xfId="0" applyNumberFormat="1" applyFont="1" applyBorder="1" applyAlignment="1">
      <alignment vertical="top" wrapText="1"/>
    </xf>
    <xf numFmtId="1" fontId="3" fillId="0" borderId="21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 wrapText="1"/>
    </xf>
    <xf numFmtId="1" fontId="7" fillId="0" borderId="22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7" fillId="0" borderId="21" xfId="0" applyNumberFormat="1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vertical="top" wrapText="1"/>
    </xf>
    <xf numFmtId="1" fontId="2" fillId="0" borderId="33" xfId="0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" fontId="2" fillId="0" borderId="35" xfId="0" applyNumberFormat="1" applyFont="1" applyBorder="1" applyAlignment="1">
      <alignment horizontal="center" vertical="center" wrapText="1"/>
    </xf>
    <xf numFmtId="1" fontId="3" fillId="0" borderId="33" xfId="0" applyNumberFormat="1" applyFont="1" applyBorder="1" applyAlignment="1">
      <alignment horizontal="center" vertical="center" wrapText="1"/>
    </xf>
    <xf numFmtId="1" fontId="2" fillId="0" borderId="32" xfId="0" applyNumberFormat="1" applyFont="1" applyBorder="1" applyAlignment="1">
      <alignment horizontal="center" vertical="center" wrapText="1"/>
    </xf>
    <xf numFmtId="1" fontId="7" fillId="0" borderId="34" xfId="0" applyNumberFormat="1" applyFont="1" applyBorder="1" applyAlignment="1">
      <alignment horizontal="center" vertical="center" wrapText="1"/>
    </xf>
    <xf numFmtId="1" fontId="6" fillId="0" borderId="35" xfId="0" applyNumberFormat="1" applyFont="1" applyBorder="1" applyAlignment="1">
      <alignment horizontal="center" vertical="center" wrapText="1"/>
    </xf>
    <xf numFmtId="1" fontId="7" fillId="0" borderId="33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" fontId="2" fillId="33" borderId="22" xfId="0" applyNumberFormat="1" applyFont="1" applyFill="1" applyBorder="1" applyAlignment="1">
      <alignment horizontal="center" vertical="center"/>
    </xf>
    <xf numFmtId="1" fontId="2" fillId="33" borderId="21" xfId="0" applyNumberFormat="1" applyFont="1" applyFill="1" applyBorder="1" applyAlignment="1">
      <alignment horizontal="center" vertical="center"/>
    </xf>
    <xf numFmtId="1" fontId="3" fillId="0" borderId="36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left" vertical="top" wrapText="1"/>
    </xf>
    <xf numFmtId="1" fontId="10" fillId="0" borderId="28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 wrapText="1"/>
    </xf>
    <xf numFmtId="1" fontId="2" fillId="0" borderId="15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33" borderId="27" xfId="0" applyNumberFormat="1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 wrapText="1"/>
    </xf>
    <xf numFmtId="1" fontId="3" fillId="33" borderId="28" xfId="0" applyNumberFormat="1" applyFont="1" applyFill="1" applyBorder="1" applyAlignment="1">
      <alignment horizontal="center" vertical="center"/>
    </xf>
    <xf numFmtId="1" fontId="3" fillId="0" borderId="38" xfId="0" applyNumberFormat="1" applyFont="1" applyBorder="1" applyAlignment="1">
      <alignment horizontal="left" vertical="top" wrapText="1"/>
    </xf>
    <xf numFmtId="1" fontId="3" fillId="0" borderId="10" xfId="0" applyNumberFormat="1" applyFont="1" applyBorder="1" applyAlignment="1">
      <alignment horizontal="center" vertical="center" wrapText="1"/>
    </xf>
    <xf numFmtId="1" fontId="9" fillId="33" borderId="27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left" vertical="top" wrapText="1"/>
    </xf>
    <xf numFmtId="1" fontId="2" fillId="0" borderId="21" xfId="0" applyNumberFormat="1" applyFont="1" applyBorder="1" applyAlignment="1">
      <alignment horizontal="center" vertical="top"/>
    </xf>
    <xf numFmtId="1" fontId="2" fillId="0" borderId="22" xfId="0" applyNumberFormat="1" applyFont="1" applyBorder="1" applyAlignment="1">
      <alignment horizontal="center" vertical="top"/>
    </xf>
    <xf numFmtId="1" fontId="3" fillId="0" borderId="23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>
      <alignment horizontal="center" vertical="top"/>
    </xf>
    <xf numFmtId="1" fontId="4" fillId="0" borderId="22" xfId="0" applyNumberFormat="1" applyFont="1" applyBorder="1" applyAlignment="1">
      <alignment/>
    </xf>
    <xf numFmtId="1" fontId="2" fillId="0" borderId="39" xfId="0" applyNumberFormat="1" applyFont="1" applyBorder="1" applyAlignment="1">
      <alignment wrapText="1"/>
    </xf>
    <xf numFmtId="1" fontId="2" fillId="0" borderId="0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wrapText="1"/>
    </xf>
    <xf numFmtId="1" fontId="2" fillId="0" borderId="41" xfId="0" applyNumberFormat="1" applyFont="1" applyBorder="1" applyAlignment="1">
      <alignment wrapText="1"/>
    </xf>
    <xf numFmtId="1" fontId="2" fillId="0" borderId="24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center" wrapText="1"/>
    </xf>
    <xf numFmtId="1" fontId="3" fillId="0" borderId="38" xfId="0" applyNumberFormat="1" applyFont="1" applyBorder="1" applyAlignment="1">
      <alignment wrapText="1"/>
    </xf>
    <xf numFmtId="1" fontId="6" fillId="0" borderId="27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justify" vertical="top" wrapText="1"/>
    </xf>
    <xf numFmtId="1" fontId="3" fillId="0" borderId="11" xfId="0" applyNumberFormat="1" applyFont="1" applyBorder="1" applyAlignment="1">
      <alignment horizontal="left" vertical="top" wrapText="1"/>
    </xf>
    <xf numFmtId="1" fontId="2" fillId="0" borderId="20" xfId="0" applyNumberFormat="1" applyFont="1" applyBorder="1" applyAlignment="1">
      <alignment horizontal="left" vertical="top" wrapText="1"/>
    </xf>
    <xf numFmtId="1" fontId="3" fillId="0" borderId="11" xfId="0" applyNumberFormat="1" applyFont="1" applyBorder="1" applyAlignment="1">
      <alignment vertical="top" wrapText="1"/>
    </xf>
    <xf numFmtId="1" fontId="2" fillId="0" borderId="10" xfId="0" applyNumberFormat="1" applyFont="1" applyBorder="1" applyAlignment="1">
      <alignment wrapText="1"/>
    </xf>
    <xf numFmtId="1" fontId="2" fillId="0" borderId="42" xfId="0" applyNumberFormat="1" applyFont="1" applyBorder="1" applyAlignment="1">
      <alignment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wrapText="1"/>
    </xf>
    <xf numFmtId="1" fontId="2" fillId="34" borderId="22" xfId="0" applyNumberFormat="1" applyFont="1" applyFill="1" applyBorder="1" applyAlignment="1">
      <alignment horizontal="center" vertical="center"/>
    </xf>
    <xf numFmtId="1" fontId="2" fillId="0" borderId="43" xfId="0" applyNumberFormat="1" applyFont="1" applyBorder="1" applyAlignment="1">
      <alignment wrapText="1"/>
    </xf>
    <xf numFmtId="1" fontId="5" fillId="0" borderId="15" xfId="0" applyNumberFormat="1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 wrapText="1"/>
    </xf>
    <xf numFmtId="1" fontId="5" fillId="0" borderId="44" xfId="0" applyNumberFormat="1" applyFont="1" applyBorder="1" applyAlignment="1">
      <alignment horizontal="center" vertical="center" wrapText="1"/>
    </xf>
    <xf numFmtId="1" fontId="5" fillId="0" borderId="45" xfId="0" applyNumberFormat="1" applyFont="1" applyBorder="1" applyAlignment="1">
      <alignment horizontal="center" vertical="center" wrapText="1"/>
    </xf>
    <xf numFmtId="1" fontId="5" fillId="0" borderId="46" xfId="0" applyNumberFormat="1" applyFont="1" applyBorder="1" applyAlignment="1">
      <alignment horizontal="center" vertical="center" wrapText="1"/>
    </xf>
    <xf numFmtId="1" fontId="3" fillId="0" borderId="38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/>
    </xf>
    <xf numFmtId="1" fontId="3" fillId="0" borderId="26" xfId="0" applyNumberFormat="1" applyFont="1" applyBorder="1" applyAlignment="1">
      <alignment horizontal="center" vertical="top"/>
    </xf>
    <xf numFmtId="1" fontId="2" fillId="0" borderId="26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33" borderId="22" xfId="0" applyNumberFormat="1" applyFont="1" applyFill="1" applyBorder="1" applyAlignment="1">
      <alignment horizontal="center" vertical="center"/>
    </xf>
    <xf numFmtId="1" fontId="3" fillId="33" borderId="27" xfId="0" applyNumberFormat="1" applyFont="1" applyFill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6" fillId="0" borderId="25" xfId="0" applyNumberFormat="1" applyFont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/>
    </xf>
    <xf numFmtId="1" fontId="3" fillId="0" borderId="48" xfId="0" applyNumberFormat="1" applyFont="1" applyBorder="1" applyAlignment="1">
      <alignment horizontal="center" vertical="center" wrapText="1"/>
    </xf>
    <xf numFmtId="1" fontId="3" fillId="0" borderId="49" xfId="0" applyNumberFormat="1" applyFont="1" applyBorder="1" applyAlignment="1">
      <alignment horizontal="center" vertical="center" wrapText="1"/>
    </xf>
    <xf numFmtId="1" fontId="3" fillId="0" borderId="48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top"/>
    </xf>
    <xf numFmtId="1" fontId="2" fillId="0" borderId="45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top"/>
    </xf>
    <xf numFmtId="1" fontId="3" fillId="0" borderId="51" xfId="0" applyNumberFormat="1" applyFont="1" applyBorder="1" applyAlignment="1">
      <alignment horizontal="center" vertical="center" wrapText="1"/>
    </xf>
    <xf numFmtId="1" fontId="3" fillId="0" borderId="52" xfId="0" applyNumberFormat="1" applyFont="1" applyBorder="1" applyAlignment="1">
      <alignment horizontal="center" vertical="center" wrapText="1"/>
    </xf>
    <xf numFmtId="1" fontId="3" fillId="0" borderId="53" xfId="0" applyNumberFormat="1" applyFont="1" applyBorder="1" applyAlignment="1">
      <alignment horizontal="center" vertical="center" wrapText="1"/>
    </xf>
    <xf numFmtId="1" fontId="2" fillId="33" borderId="54" xfId="0" applyNumberFormat="1" applyFont="1" applyFill="1" applyBorder="1" applyAlignment="1">
      <alignment horizontal="center" vertical="center"/>
    </xf>
    <xf numFmtId="1" fontId="2" fillId="33" borderId="55" xfId="0" applyNumberFormat="1" applyFont="1" applyFill="1" applyBorder="1" applyAlignment="1">
      <alignment horizontal="center" vertical="center"/>
    </xf>
    <xf numFmtId="1" fontId="3" fillId="33" borderId="29" xfId="0" applyNumberFormat="1" applyFont="1" applyFill="1" applyBorder="1" applyAlignment="1">
      <alignment horizontal="center" vertical="center"/>
    </xf>
    <xf numFmtId="1" fontId="3" fillId="0" borderId="56" xfId="0" applyNumberFormat="1" applyFont="1" applyBorder="1" applyAlignment="1">
      <alignment horizontal="center" vertical="center" wrapText="1"/>
    </xf>
    <xf numFmtId="1" fontId="2" fillId="0" borderId="57" xfId="0" applyNumberFormat="1" applyFont="1" applyBorder="1" applyAlignment="1">
      <alignment horizontal="center" vertical="center"/>
    </xf>
    <xf numFmtId="1" fontId="2" fillId="0" borderId="55" xfId="0" applyNumberFormat="1" applyFont="1" applyBorder="1" applyAlignment="1">
      <alignment horizontal="center" vertical="center"/>
    </xf>
    <xf numFmtId="1" fontId="9" fillId="33" borderId="55" xfId="0" applyNumberFormat="1" applyFont="1" applyFill="1" applyBorder="1" applyAlignment="1">
      <alignment horizontal="center" vertical="center"/>
    </xf>
    <xf numFmtId="1" fontId="3" fillId="33" borderId="58" xfId="0" applyNumberFormat="1" applyFont="1" applyFill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left" vertical="center" wrapText="1"/>
    </xf>
    <xf numFmtId="1" fontId="12" fillId="0" borderId="21" xfId="0" applyNumberFormat="1" applyFont="1" applyBorder="1" applyAlignment="1">
      <alignment horizontal="center"/>
    </xf>
    <xf numFmtId="1" fontId="2" fillId="34" borderId="21" xfId="0" applyNumberFormat="1" applyFont="1" applyFill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 wrapText="1"/>
    </xf>
    <xf numFmtId="1" fontId="2" fillId="0" borderId="59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1" fontId="7" fillId="0" borderId="59" xfId="0" applyNumberFormat="1" applyFont="1" applyBorder="1" applyAlignment="1">
      <alignment horizontal="center" vertical="center"/>
    </xf>
    <xf numFmtId="1" fontId="7" fillId="0" borderId="60" xfId="0" applyNumberFormat="1" applyFont="1" applyBorder="1" applyAlignment="1">
      <alignment horizontal="center" vertical="center"/>
    </xf>
    <xf numFmtId="1" fontId="2" fillId="0" borderId="59" xfId="0" applyNumberFormat="1" applyFont="1" applyFill="1" applyBorder="1" applyAlignment="1">
      <alignment horizontal="center" vertical="center"/>
    </xf>
    <xf numFmtId="1" fontId="2" fillId="33" borderId="37" xfId="0" applyNumberFormat="1" applyFont="1" applyFill="1" applyBorder="1" applyAlignment="1">
      <alignment horizontal="center" vertical="center"/>
    </xf>
    <xf numFmtId="1" fontId="4" fillId="0" borderId="23" xfId="0" applyNumberFormat="1" applyFont="1" applyBorder="1" applyAlignment="1">
      <alignment horizontal="center"/>
    </xf>
    <xf numFmtId="1" fontId="2" fillId="0" borderId="61" xfId="0" applyNumberFormat="1" applyFont="1" applyBorder="1" applyAlignment="1">
      <alignment horizontal="center" vertical="top"/>
    </xf>
    <xf numFmtId="1" fontId="2" fillId="0" borderId="62" xfId="0" applyNumberFormat="1" applyFont="1" applyBorder="1" applyAlignment="1">
      <alignment horizontal="center" vertical="top"/>
    </xf>
    <xf numFmtId="1" fontId="3" fillId="0" borderId="63" xfId="0" applyNumberFormat="1" applyFont="1" applyBorder="1" applyAlignment="1">
      <alignment horizontal="center" vertical="top"/>
    </xf>
    <xf numFmtId="1" fontId="2" fillId="0" borderId="64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35" borderId="20" xfId="0" applyNumberFormat="1" applyFont="1" applyFill="1" applyBorder="1" applyAlignment="1">
      <alignment horizontal="left" vertical="top" wrapText="1"/>
    </xf>
    <xf numFmtId="1" fontId="5" fillId="35" borderId="20" xfId="0" applyNumberFormat="1" applyFont="1" applyFill="1" applyBorder="1" applyAlignment="1">
      <alignment wrapText="1"/>
    </xf>
    <xf numFmtId="1" fontId="2" fillId="35" borderId="21" xfId="0" applyNumberFormat="1" applyFont="1" applyFill="1" applyBorder="1" applyAlignment="1">
      <alignment horizontal="center" vertical="center" wrapText="1"/>
    </xf>
    <xf numFmtId="1" fontId="2" fillId="35" borderId="22" xfId="0" applyNumberFormat="1" applyFont="1" applyFill="1" applyBorder="1" applyAlignment="1">
      <alignment horizontal="center" vertical="center" wrapText="1"/>
    </xf>
    <xf numFmtId="1" fontId="2" fillId="35" borderId="23" xfId="0" applyNumberFormat="1" applyFont="1" applyFill="1" applyBorder="1" applyAlignment="1">
      <alignment horizontal="center" vertical="center" wrapText="1"/>
    </xf>
    <xf numFmtId="1" fontId="3" fillId="35" borderId="21" xfId="0" applyNumberFormat="1" applyFont="1" applyFill="1" applyBorder="1" applyAlignment="1">
      <alignment horizontal="center" vertical="center" wrapText="1"/>
    </xf>
    <xf numFmtId="1" fontId="2" fillId="35" borderId="23" xfId="0" applyNumberFormat="1" applyFont="1" applyFill="1" applyBorder="1" applyAlignment="1">
      <alignment horizontal="center" vertical="center"/>
    </xf>
    <xf numFmtId="1" fontId="3" fillId="35" borderId="20" xfId="0" applyNumberFormat="1" applyFont="1" applyFill="1" applyBorder="1" applyAlignment="1">
      <alignment horizontal="center" vertical="center" wrapText="1"/>
    </xf>
    <xf numFmtId="1" fontId="3" fillId="35" borderId="49" xfId="0" applyNumberFormat="1" applyFont="1" applyFill="1" applyBorder="1" applyAlignment="1">
      <alignment horizontal="center" vertical="center" wrapText="1"/>
    </xf>
    <xf numFmtId="1" fontId="7" fillId="35" borderId="22" xfId="0" applyNumberFormat="1" applyFont="1" applyFill="1" applyBorder="1" applyAlignment="1">
      <alignment horizontal="center" vertical="center" wrapText="1"/>
    </xf>
    <xf numFmtId="1" fontId="3" fillId="35" borderId="23" xfId="0" applyNumberFormat="1" applyFont="1" applyFill="1" applyBorder="1" applyAlignment="1">
      <alignment horizontal="center" vertical="center"/>
    </xf>
    <xf numFmtId="1" fontId="7" fillId="35" borderId="21" xfId="0" applyNumberFormat="1" applyFont="1" applyFill="1" applyBorder="1" applyAlignment="1">
      <alignment horizontal="center" vertical="center"/>
    </xf>
    <xf numFmtId="1" fontId="7" fillId="35" borderId="22" xfId="0" applyNumberFormat="1" applyFont="1" applyFill="1" applyBorder="1" applyAlignment="1">
      <alignment horizontal="center" vertical="center"/>
    </xf>
    <xf numFmtId="1" fontId="6" fillId="35" borderId="23" xfId="0" applyNumberFormat="1" applyFont="1" applyFill="1" applyBorder="1" applyAlignment="1">
      <alignment horizontal="center" vertical="center" wrapText="1"/>
    </xf>
    <xf numFmtId="1" fontId="7" fillId="35" borderId="59" xfId="0" applyNumberFormat="1" applyFont="1" applyFill="1" applyBorder="1" applyAlignment="1">
      <alignment horizontal="center" vertical="center"/>
    </xf>
    <xf numFmtId="1" fontId="3" fillId="35" borderId="22" xfId="0" applyNumberFormat="1" applyFont="1" applyFill="1" applyBorder="1" applyAlignment="1">
      <alignment horizontal="center" vertical="center"/>
    </xf>
    <xf numFmtId="1" fontId="2" fillId="35" borderId="36" xfId="0" applyNumberFormat="1" applyFont="1" applyFill="1" applyBorder="1" applyAlignment="1">
      <alignment horizontal="left" vertical="top" wrapText="1"/>
    </xf>
    <xf numFmtId="1" fontId="5" fillId="35" borderId="36" xfId="0" applyNumberFormat="1" applyFont="1" applyFill="1" applyBorder="1" applyAlignment="1">
      <alignment wrapText="1"/>
    </xf>
    <xf numFmtId="1" fontId="2" fillId="35" borderId="24" xfId="0" applyNumberFormat="1" applyFont="1" applyFill="1" applyBorder="1" applyAlignment="1">
      <alignment horizontal="center" vertical="center" wrapText="1"/>
    </xf>
    <xf numFmtId="1" fontId="2" fillId="35" borderId="25" xfId="0" applyNumberFormat="1" applyFont="1" applyFill="1" applyBorder="1" applyAlignment="1">
      <alignment horizontal="center" vertical="center" wrapText="1"/>
    </xf>
    <xf numFmtId="1" fontId="2" fillId="35" borderId="26" xfId="0" applyNumberFormat="1" applyFont="1" applyFill="1" applyBorder="1" applyAlignment="1">
      <alignment horizontal="center" vertical="center" wrapText="1"/>
    </xf>
    <xf numFmtId="1" fontId="2" fillId="35" borderId="26" xfId="0" applyNumberFormat="1" applyFont="1" applyFill="1" applyBorder="1" applyAlignment="1">
      <alignment horizontal="center" vertical="center"/>
    </xf>
    <xf numFmtId="1" fontId="2" fillId="35" borderId="65" xfId="0" applyNumberFormat="1" applyFont="1" applyFill="1" applyBorder="1" applyAlignment="1">
      <alignment horizontal="center" vertical="center" wrapText="1"/>
    </xf>
    <xf numFmtId="1" fontId="2" fillId="35" borderId="24" xfId="0" applyNumberFormat="1" applyFont="1" applyFill="1" applyBorder="1" applyAlignment="1">
      <alignment horizontal="center" vertical="center"/>
    </xf>
    <xf numFmtId="1" fontId="2" fillId="35" borderId="25" xfId="0" applyNumberFormat="1" applyFont="1" applyFill="1" applyBorder="1" applyAlignment="1">
      <alignment horizontal="center" vertical="center"/>
    </xf>
    <xf numFmtId="1" fontId="3" fillId="35" borderId="26" xfId="0" applyNumberFormat="1" applyFont="1" applyFill="1" applyBorder="1" applyAlignment="1">
      <alignment horizontal="center" vertical="center"/>
    </xf>
    <xf numFmtId="1" fontId="6" fillId="35" borderId="26" xfId="0" applyNumberFormat="1" applyFont="1" applyFill="1" applyBorder="1" applyAlignment="1">
      <alignment horizontal="center" vertical="center" wrapText="1"/>
    </xf>
    <xf numFmtId="1" fontId="2" fillId="35" borderId="60" xfId="0" applyNumberFormat="1" applyFont="1" applyFill="1" applyBorder="1" applyAlignment="1">
      <alignment horizontal="center" vertical="center"/>
    </xf>
    <xf numFmtId="1" fontId="3" fillId="35" borderId="25" xfId="0" applyNumberFormat="1" applyFont="1" applyFill="1" applyBorder="1" applyAlignment="1">
      <alignment horizontal="center" vertical="center"/>
    </xf>
    <xf numFmtId="1" fontId="2" fillId="35" borderId="21" xfId="0" applyNumberFormat="1" applyFont="1" applyFill="1" applyBorder="1" applyAlignment="1">
      <alignment horizontal="center" vertical="center"/>
    </xf>
    <xf numFmtId="1" fontId="2" fillId="35" borderId="22" xfId="0" applyNumberFormat="1" applyFont="1" applyFill="1" applyBorder="1" applyAlignment="1">
      <alignment horizontal="center" vertical="center"/>
    </xf>
    <xf numFmtId="1" fontId="4" fillId="35" borderId="23" xfId="0" applyNumberFormat="1" applyFont="1" applyFill="1" applyBorder="1" applyAlignment="1">
      <alignment horizontal="center"/>
    </xf>
    <xf numFmtId="1" fontId="3" fillId="35" borderId="26" xfId="0" applyNumberFormat="1" applyFont="1" applyFill="1" applyBorder="1" applyAlignment="1">
      <alignment horizontal="center" vertical="center" wrapText="1"/>
    </xf>
    <xf numFmtId="1" fontId="3" fillId="35" borderId="65" xfId="0" applyNumberFormat="1" applyFont="1" applyFill="1" applyBorder="1" applyAlignment="1">
      <alignment horizontal="center" vertical="center" wrapText="1"/>
    </xf>
    <xf numFmtId="1" fontId="2" fillId="35" borderId="35" xfId="0" applyNumberFormat="1" applyFont="1" applyFill="1" applyBorder="1" applyAlignment="1">
      <alignment horizontal="center" vertical="center" wrapText="1"/>
    </xf>
    <xf numFmtId="1" fontId="3" fillId="35" borderId="35" xfId="0" applyNumberFormat="1" applyFont="1" applyFill="1" applyBorder="1" applyAlignment="1">
      <alignment horizontal="center" vertical="center" wrapText="1"/>
    </xf>
    <xf numFmtId="1" fontId="3" fillId="35" borderId="32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top"/>
    </xf>
    <xf numFmtId="1" fontId="2" fillId="0" borderId="20" xfId="0" applyNumberFormat="1" applyFont="1" applyFill="1" applyBorder="1" applyAlignment="1">
      <alignment horizontal="left" vertical="top" wrapText="1"/>
    </xf>
    <xf numFmtId="1" fontId="2" fillId="0" borderId="20" xfId="0" applyNumberFormat="1" applyFont="1" applyFill="1" applyBorder="1" applyAlignment="1">
      <alignment vertical="top" wrapText="1"/>
    </xf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1" fontId="3" fillId="0" borderId="21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/>
    </xf>
    <xf numFmtId="1" fontId="3" fillId="0" borderId="66" xfId="0" applyNumberFormat="1" applyFont="1" applyBorder="1" applyAlignment="1">
      <alignment horizontal="center" vertical="center" wrapText="1"/>
    </xf>
    <xf numFmtId="1" fontId="2" fillId="34" borderId="59" xfId="0" applyNumberFormat="1" applyFont="1" applyFill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 wrapText="1"/>
    </xf>
    <xf numFmtId="1" fontId="7" fillId="0" borderId="67" xfId="0" applyNumberFormat="1" applyFont="1" applyBorder="1" applyAlignment="1">
      <alignment horizontal="center" vertical="center"/>
    </xf>
    <xf numFmtId="1" fontId="2" fillId="33" borderId="59" xfId="0" applyNumberFormat="1" applyFont="1" applyFill="1" applyBorder="1" applyAlignment="1">
      <alignment horizontal="center" vertical="center"/>
    </xf>
    <xf numFmtId="1" fontId="2" fillId="35" borderId="59" xfId="0" applyNumberFormat="1" applyFont="1" applyFill="1" applyBorder="1" applyAlignment="1">
      <alignment horizontal="center" vertical="center"/>
    </xf>
    <xf numFmtId="1" fontId="2" fillId="0" borderId="68" xfId="0" applyNumberFormat="1" applyFont="1" applyBorder="1" applyAlignment="1">
      <alignment horizontal="center" vertical="top"/>
    </xf>
    <xf numFmtId="1" fontId="2" fillId="0" borderId="59" xfId="0" applyNumberFormat="1" applyFont="1" applyBorder="1" applyAlignment="1">
      <alignment horizontal="center" vertical="top"/>
    </xf>
    <xf numFmtId="1" fontId="2" fillId="0" borderId="59" xfId="0" applyNumberFormat="1" applyFont="1" applyBorder="1" applyAlignment="1">
      <alignment horizontal="center"/>
    </xf>
    <xf numFmtId="1" fontId="2" fillId="0" borderId="60" xfId="0" applyNumberFormat="1" applyFont="1" applyBorder="1" applyAlignment="1">
      <alignment horizontal="center"/>
    </xf>
    <xf numFmtId="1" fontId="3" fillId="0" borderId="69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6" fillId="0" borderId="64" xfId="0" applyNumberFormat="1" applyFont="1" applyBorder="1" applyAlignment="1">
      <alignment horizontal="center" vertical="center" wrapText="1"/>
    </xf>
    <xf numFmtId="1" fontId="6" fillId="0" borderId="31" xfId="0" applyNumberFormat="1" applyFont="1" applyBorder="1" applyAlignment="1">
      <alignment horizontal="center" vertical="center" wrapText="1"/>
    </xf>
    <xf numFmtId="1" fontId="6" fillId="0" borderId="69" xfId="0" applyNumberFormat="1" applyFont="1" applyBorder="1" applyAlignment="1">
      <alignment horizontal="center" vertical="center" wrapText="1"/>
    </xf>
    <xf numFmtId="1" fontId="3" fillId="0" borderId="64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" fontId="3" fillId="0" borderId="64" xfId="0" applyNumberFormat="1" applyFont="1" applyBorder="1" applyAlignment="1">
      <alignment horizontal="center" vertical="center" wrapText="1"/>
    </xf>
    <xf numFmtId="1" fontId="3" fillId="35" borderId="31" xfId="0" applyNumberFormat="1" applyFont="1" applyFill="1" applyBorder="1" applyAlignment="1">
      <alignment horizontal="center" vertical="center"/>
    </xf>
    <xf numFmtId="1" fontId="3" fillId="35" borderId="69" xfId="0" applyNumberFormat="1" applyFont="1" applyFill="1" applyBorder="1" applyAlignment="1">
      <alignment horizontal="center" vertical="center"/>
    </xf>
    <xf numFmtId="1" fontId="3" fillId="33" borderId="31" xfId="0" applyNumberFormat="1" applyFont="1" applyFill="1" applyBorder="1" applyAlignment="1">
      <alignment horizontal="center" vertical="center"/>
    </xf>
    <xf numFmtId="1" fontId="3" fillId="35" borderId="70" xfId="0" applyNumberFormat="1" applyFont="1" applyFill="1" applyBorder="1" applyAlignment="1">
      <alignment horizontal="center" vertical="center"/>
    </xf>
    <xf numFmtId="1" fontId="3" fillId="33" borderId="13" xfId="0" applyNumberFormat="1" applyFont="1" applyFill="1" applyBorder="1" applyAlignment="1">
      <alignment horizontal="center" vertical="center"/>
    </xf>
    <xf numFmtId="1" fontId="3" fillId="0" borderId="71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center"/>
    </xf>
    <xf numFmtId="1" fontId="2" fillId="0" borderId="68" xfId="0" applyNumberFormat="1" applyFont="1" applyBorder="1" applyAlignment="1">
      <alignment horizontal="center" vertical="center"/>
    </xf>
    <xf numFmtId="1" fontId="3" fillId="0" borderId="72" xfId="0" applyNumberFormat="1" applyFont="1" applyBorder="1" applyAlignment="1">
      <alignment horizontal="left" wrapText="1"/>
    </xf>
    <xf numFmtId="1" fontId="3" fillId="0" borderId="40" xfId="0" applyNumberFormat="1" applyFont="1" applyBorder="1" applyAlignment="1">
      <alignment wrapText="1"/>
    </xf>
    <xf numFmtId="1" fontId="3" fillId="0" borderId="73" xfId="0" applyNumberFormat="1" applyFont="1" applyBorder="1" applyAlignment="1">
      <alignment wrapText="1"/>
    </xf>
    <xf numFmtId="1" fontId="3" fillId="0" borderId="74" xfId="0" applyNumberFormat="1" applyFont="1" applyBorder="1" applyAlignment="1">
      <alignment wrapText="1"/>
    </xf>
    <xf numFmtId="1" fontId="3" fillId="0" borderId="75" xfId="0" applyNumberFormat="1" applyFont="1" applyBorder="1" applyAlignment="1">
      <alignment horizontal="center" wrapText="1"/>
    </xf>
    <xf numFmtId="1" fontId="3" fillId="0" borderId="76" xfId="0" applyNumberFormat="1" applyFont="1" applyBorder="1" applyAlignment="1">
      <alignment horizontal="center" wrapText="1"/>
    </xf>
    <xf numFmtId="1" fontId="3" fillId="0" borderId="77" xfId="0" applyNumberFormat="1" applyFont="1" applyBorder="1" applyAlignment="1">
      <alignment horizontal="center" wrapText="1"/>
    </xf>
    <xf numFmtId="1" fontId="2" fillId="0" borderId="78" xfId="0" applyNumberFormat="1" applyFont="1" applyBorder="1" applyAlignment="1">
      <alignment horizontal="center" vertical="center" wrapText="1"/>
    </xf>
    <xf numFmtId="1" fontId="2" fillId="0" borderId="79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" fontId="2" fillId="0" borderId="80" xfId="0" applyNumberFormat="1" applyFont="1" applyBorder="1" applyAlignment="1">
      <alignment horizontal="center" vertical="center"/>
    </xf>
    <xf numFmtId="1" fontId="3" fillId="0" borderId="45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vertical="center" wrapText="1"/>
    </xf>
    <xf numFmtId="1" fontId="2" fillId="0" borderId="32" xfId="0" applyNumberFormat="1" applyFont="1" applyBorder="1" applyAlignment="1">
      <alignment vertical="center" wrapText="1"/>
    </xf>
    <xf numFmtId="1" fontId="2" fillId="0" borderId="81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vertical="center" wrapText="1"/>
    </xf>
    <xf numFmtId="1" fontId="3" fillId="0" borderId="38" xfId="0" applyNumberFormat="1" applyFont="1" applyBorder="1" applyAlignment="1">
      <alignment horizontal="left" vertical="center" wrapText="1"/>
    </xf>
    <xf numFmtId="1" fontId="12" fillId="0" borderId="15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center" vertical="center"/>
    </xf>
    <xf numFmtId="1" fontId="2" fillId="34" borderId="37" xfId="0" applyNumberFormat="1" applyFont="1" applyFill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47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wrapText="1"/>
    </xf>
    <xf numFmtId="1" fontId="2" fillId="0" borderId="69" xfId="0" applyNumberFormat="1" applyFont="1" applyBorder="1" applyAlignment="1">
      <alignment horizontal="left" vertical="top" wrapText="1"/>
    </xf>
    <xf numFmtId="1" fontId="2" fillId="0" borderId="36" xfId="0" applyNumberFormat="1" applyFont="1" applyBorder="1" applyAlignment="1">
      <alignment vertical="top" wrapText="1"/>
    </xf>
    <xf numFmtId="1" fontId="2" fillId="33" borderId="25" xfId="0" applyNumberFormat="1" applyFont="1" applyFill="1" applyBorder="1" applyAlignment="1">
      <alignment horizontal="center" vertical="center"/>
    </xf>
    <xf numFmtId="1" fontId="2" fillId="33" borderId="24" xfId="0" applyNumberFormat="1" applyFont="1" applyFill="1" applyBorder="1" applyAlignment="1">
      <alignment horizontal="center" vertical="center"/>
    </xf>
    <xf numFmtId="1" fontId="2" fillId="33" borderId="60" xfId="0" applyNumberFormat="1" applyFont="1" applyFill="1" applyBorder="1" applyAlignment="1">
      <alignment horizontal="center" vertical="center"/>
    </xf>
    <xf numFmtId="1" fontId="6" fillId="0" borderId="26" xfId="0" applyNumberFormat="1" applyFont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vertical="top" wrapText="1"/>
    </xf>
    <xf numFmtId="1" fontId="2" fillId="0" borderId="57" xfId="0" applyNumberFormat="1" applyFont="1" applyBorder="1" applyAlignment="1">
      <alignment horizontal="center" vertical="center" wrapText="1"/>
    </xf>
    <xf numFmtId="1" fontId="2" fillId="0" borderId="55" xfId="0" applyNumberFormat="1" applyFont="1" applyBorder="1" applyAlignment="1">
      <alignment horizontal="center" vertical="center" wrapText="1"/>
    </xf>
    <xf numFmtId="1" fontId="2" fillId="0" borderId="58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58" xfId="0" applyNumberFormat="1" applyFont="1" applyBorder="1" applyAlignment="1">
      <alignment horizontal="center" vertical="center"/>
    </xf>
    <xf numFmtId="1" fontId="2" fillId="33" borderId="57" xfId="0" applyNumberFormat="1" applyFont="1" applyFill="1" applyBorder="1" applyAlignment="1">
      <alignment horizontal="center" vertical="center"/>
    </xf>
    <xf numFmtId="1" fontId="6" fillId="0" borderId="58" xfId="0" applyNumberFormat="1" applyFont="1" applyBorder="1" applyAlignment="1">
      <alignment horizontal="center" vertical="center" wrapText="1"/>
    </xf>
    <xf numFmtId="1" fontId="3" fillId="0" borderId="55" xfId="0" applyNumberFormat="1" applyFont="1" applyBorder="1" applyAlignment="1">
      <alignment horizontal="center" vertical="center"/>
    </xf>
    <xf numFmtId="1" fontId="3" fillId="0" borderId="29" xfId="0" applyNumberFormat="1" applyFont="1" applyBorder="1" applyAlignment="1">
      <alignment horizontal="center" vertical="center"/>
    </xf>
    <xf numFmtId="1" fontId="2" fillId="36" borderId="57" xfId="0" applyNumberFormat="1" applyFont="1" applyFill="1" applyBorder="1" applyAlignment="1">
      <alignment horizontal="center" vertical="center"/>
    </xf>
    <xf numFmtId="1" fontId="2" fillId="35" borderId="33" xfId="0" applyNumberFormat="1" applyFont="1" applyFill="1" applyBorder="1" applyAlignment="1">
      <alignment horizontal="center" vertical="center"/>
    </xf>
    <xf numFmtId="1" fontId="2" fillId="35" borderId="34" xfId="0" applyNumberFormat="1" applyFont="1" applyFill="1" applyBorder="1" applyAlignment="1">
      <alignment horizontal="center" vertical="center"/>
    </xf>
    <xf numFmtId="1" fontId="3" fillId="35" borderId="34" xfId="0" applyNumberFormat="1" applyFont="1" applyFill="1" applyBorder="1" applyAlignment="1">
      <alignment horizontal="center" vertical="center"/>
    </xf>
    <xf numFmtId="1" fontId="4" fillId="35" borderId="35" xfId="0" applyNumberFormat="1" applyFont="1" applyFill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1" fontId="3" fillId="0" borderId="82" xfId="0" applyNumberFormat="1" applyFont="1" applyBorder="1" applyAlignment="1">
      <alignment horizontal="center" vertical="center" wrapText="1"/>
    </xf>
    <xf numFmtId="1" fontId="2" fillId="34" borderId="15" xfId="0" applyNumberFormat="1" applyFont="1" applyFill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top"/>
    </xf>
    <xf numFmtId="1" fontId="2" fillId="33" borderId="83" xfId="0" applyNumberFormat="1" applyFont="1" applyFill="1" applyBorder="1" applyAlignment="1">
      <alignment horizontal="center" vertical="center"/>
    </xf>
    <xf numFmtId="1" fontId="2" fillId="33" borderId="84" xfId="0" applyNumberFormat="1" applyFont="1" applyFill="1" applyBorder="1" applyAlignment="1">
      <alignment horizontal="center" vertical="center"/>
    </xf>
    <xf numFmtId="1" fontId="3" fillId="33" borderId="84" xfId="0" applyNumberFormat="1" applyFont="1" applyFill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 wrapText="1"/>
    </xf>
    <xf numFmtId="1" fontId="13" fillId="0" borderId="27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 wrapText="1"/>
    </xf>
    <xf numFmtId="1" fontId="13" fillId="0" borderId="28" xfId="0" applyNumberFormat="1" applyFont="1" applyBorder="1" applyAlignment="1">
      <alignment horizontal="center" vertical="center" wrapText="1"/>
    </xf>
    <xf numFmtId="1" fontId="13" fillId="0" borderId="37" xfId="0" applyNumberFormat="1" applyFont="1" applyBorder="1" applyAlignment="1">
      <alignment horizontal="center" vertical="center" wrapText="1"/>
    </xf>
    <xf numFmtId="1" fontId="4" fillId="0" borderId="19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/>
    </xf>
    <xf numFmtId="1" fontId="4" fillId="0" borderId="58" xfId="0" applyNumberFormat="1" applyFont="1" applyBorder="1" applyAlignment="1">
      <alignment horizontal="center"/>
    </xf>
    <xf numFmtId="1" fontId="4" fillId="37" borderId="23" xfId="0" applyNumberFormat="1" applyFont="1" applyFill="1" applyBorder="1" applyAlignment="1">
      <alignment horizontal="center"/>
    </xf>
    <xf numFmtId="1" fontId="4" fillId="37" borderId="26" xfId="0" applyNumberFormat="1" applyFont="1" applyFill="1" applyBorder="1" applyAlignment="1">
      <alignment horizontal="center"/>
    </xf>
    <xf numFmtId="1" fontId="4" fillId="0" borderId="85" xfId="0" applyNumberFormat="1" applyFont="1" applyBorder="1" applyAlignment="1">
      <alignment horizontal="center"/>
    </xf>
    <xf numFmtId="1" fontId="2" fillId="0" borderId="49" xfId="0" applyNumberFormat="1" applyFont="1" applyBorder="1" applyAlignment="1">
      <alignment horizontal="center" vertical="center"/>
    </xf>
    <xf numFmtId="1" fontId="12" fillId="0" borderId="24" xfId="0" applyNumberFormat="1" applyFont="1" applyBorder="1" applyAlignment="1">
      <alignment horizontal="center"/>
    </xf>
    <xf numFmtId="1" fontId="5" fillId="0" borderId="25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/>
    </xf>
    <xf numFmtId="1" fontId="2" fillId="0" borderId="60" xfId="0" applyNumberFormat="1" applyFont="1" applyBorder="1" applyAlignment="1">
      <alignment horizontal="center" vertical="center"/>
    </xf>
    <xf numFmtId="1" fontId="2" fillId="0" borderId="65" xfId="0" applyNumberFormat="1" applyFont="1" applyBorder="1" applyAlignment="1">
      <alignment horizontal="center" vertical="center"/>
    </xf>
    <xf numFmtId="1" fontId="2" fillId="34" borderId="24" xfId="0" applyNumberFormat="1" applyFont="1" applyFill="1" applyBorder="1" applyAlignment="1">
      <alignment horizontal="center" vertical="center"/>
    </xf>
    <xf numFmtId="1" fontId="2" fillId="34" borderId="60" xfId="0" applyNumberFormat="1" applyFont="1" applyFill="1" applyBorder="1" applyAlignment="1">
      <alignment horizontal="center" vertical="center"/>
    </xf>
    <xf numFmtId="1" fontId="2" fillId="0" borderId="66" xfId="0" applyNumberFormat="1" applyFont="1" applyFill="1" applyBorder="1" applyAlignment="1">
      <alignment vertical="center" wrapText="1"/>
    </xf>
    <xf numFmtId="1" fontId="2" fillId="0" borderId="66" xfId="0" applyNumberFormat="1" applyFont="1" applyFill="1" applyBorder="1" applyAlignment="1">
      <alignment horizontal="left" vertical="center" wrapText="1"/>
    </xf>
    <xf numFmtId="1" fontId="7" fillId="38" borderId="34" xfId="0" applyNumberFormat="1" applyFont="1" applyFill="1" applyBorder="1" applyAlignment="1">
      <alignment horizontal="center" vertical="center"/>
    </xf>
    <xf numFmtId="1" fontId="2" fillId="36" borderId="22" xfId="0" applyNumberFormat="1" applyFont="1" applyFill="1" applyBorder="1" applyAlignment="1">
      <alignment horizontal="center" vertical="center"/>
    </xf>
    <xf numFmtId="1" fontId="3" fillId="0" borderId="66" xfId="0" applyNumberFormat="1" applyFont="1" applyBorder="1" applyAlignment="1">
      <alignment horizontal="center" vertical="center" wrapText="1"/>
    </xf>
    <xf numFmtId="1" fontId="3" fillId="0" borderId="82" xfId="0" applyNumberFormat="1" applyFont="1" applyBorder="1" applyAlignment="1">
      <alignment horizontal="center" vertical="center" wrapText="1"/>
    </xf>
    <xf numFmtId="1" fontId="3" fillId="0" borderId="66" xfId="53" applyNumberFormat="1" applyFont="1" applyBorder="1" applyAlignment="1">
      <alignment horizontal="center" vertical="center" textRotation="90" wrapText="1"/>
      <protection/>
    </xf>
    <xf numFmtId="1" fontId="3" fillId="0" borderId="82" xfId="53" applyNumberFormat="1" applyFont="1" applyBorder="1" applyAlignment="1">
      <alignment horizontal="center" vertical="center" textRotation="90" wrapText="1"/>
      <protection/>
    </xf>
    <xf numFmtId="1" fontId="2" fillId="0" borderId="11" xfId="0" applyNumberFormat="1" applyFont="1" applyBorder="1" applyAlignment="1">
      <alignment horizontal="left" vertical="center" wrapText="1"/>
    </xf>
    <xf numFmtId="1" fontId="3" fillId="0" borderId="66" xfId="0" applyNumberFormat="1" applyFont="1" applyBorder="1" applyAlignment="1">
      <alignment horizontal="center" vertical="center" textRotation="90" wrapText="1"/>
    </xf>
    <xf numFmtId="1" fontId="3" fillId="0" borderId="82" xfId="0" applyNumberFormat="1" applyFont="1" applyBorder="1" applyAlignment="1">
      <alignment horizontal="center" vertical="center" textRotation="90" wrapText="1"/>
    </xf>
    <xf numFmtId="1" fontId="2" fillId="0" borderId="36" xfId="0" applyNumberFormat="1" applyFont="1" applyBorder="1" applyAlignment="1">
      <alignment horizontal="left" vertical="center" wrapText="1"/>
    </xf>
    <xf numFmtId="1" fontId="2" fillId="0" borderId="39" xfId="0" applyNumberFormat="1" applyFont="1" applyBorder="1" applyAlignment="1">
      <alignment horizontal="left" wrapText="1"/>
    </xf>
    <xf numFmtId="1" fontId="2" fillId="0" borderId="0" xfId="0" applyNumberFormat="1" applyFont="1" applyBorder="1" applyAlignment="1">
      <alignment horizontal="left" wrapText="1"/>
    </xf>
    <xf numFmtId="1" fontId="2" fillId="0" borderId="86" xfId="0" applyNumberFormat="1" applyFont="1" applyBorder="1" applyAlignment="1">
      <alignment horizontal="left" wrapText="1"/>
    </xf>
    <xf numFmtId="1" fontId="2" fillId="0" borderId="20" xfId="0" applyNumberFormat="1" applyFont="1" applyBorder="1" applyAlignment="1">
      <alignment horizontal="left" vertical="center" wrapText="1"/>
    </xf>
    <xf numFmtId="1" fontId="3" fillId="0" borderId="66" xfId="53" applyNumberFormat="1" applyFont="1" applyBorder="1" applyAlignment="1">
      <alignment horizontal="center" vertical="center" wrapText="1"/>
      <protection/>
    </xf>
    <xf numFmtId="1" fontId="3" fillId="0" borderId="66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left" vertical="center" wrapText="1"/>
    </xf>
    <xf numFmtId="1" fontId="2" fillId="0" borderId="87" xfId="0" applyNumberFormat="1" applyFont="1" applyBorder="1" applyAlignment="1">
      <alignment horizontal="left" vertical="center" wrapText="1"/>
    </xf>
    <xf numFmtId="1" fontId="3" fillId="0" borderId="39" xfId="0" applyNumberFormat="1" applyFont="1" applyBorder="1" applyAlignment="1">
      <alignment horizontal="left" wrapText="1"/>
    </xf>
    <xf numFmtId="1" fontId="3" fillId="0" borderId="0" xfId="0" applyNumberFormat="1" applyFont="1" applyBorder="1" applyAlignment="1">
      <alignment horizontal="left" wrapText="1"/>
    </xf>
    <xf numFmtId="1" fontId="3" fillId="0" borderId="86" xfId="0" applyNumberFormat="1" applyFont="1" applyBorder="1" applyAlignment="1">
      <alignment horizontal="left" wrapText="1"/>
    </xf>
    <xf numFmtId="1" fontId="3" fillId="0" borderId="38" xfId="0" applyNumberFormat="1" applyFont="1" applyBorder="1" applyAlignment="1">
      <alignment wrapText="1"/>
    </xf>
    <xf numFmtId="1" fontId="2" fillId="0" borderId="88" xfId="0" applyNumberFormat="1" applyFont="1" applyBorder="1" applyAlignment="1">
      <alignment horizontal="left" wrapText="1"/>
    </xf>
    <xf numFmtId="1" fontId="2" fillId="0" borderId="89" xfId="0" applyNumberFormat="1" applyFont="1" applyBorder="1" applyAlignment="1">
      <alignment horizontal="left" wrapText="1"/>
    </xf>
    <xf numFmtId="1" fontId="2" fillId="0" borderId="50" xfId="0" applyNumberFormat="1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УЧЕБНЫЕ ПЛАНЫ НПО 5-05МГ- 22.11; О-11 02.37.8(1);Кондитер34.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PageLayoutView="0" workbookViewId="0" topLeftCell="A31">
      <selection activeCell="N47" sqref="N47"/>
    </sheetView>
  </sheetViews>
  <sheetFormatPr defaultColWidth="9.00390625" defaultRowHeight="12.75"/>
  <cols>
    <col min="1" max="1" width="7.25390625" style="1" customWidth="1"/>
    <col min="2" max="2" width="26.625" style="1" customWidth="1"/>
    <col min="3" max="3" width="4.75390625" style="2" customWidth="1"/>
    <col min="4" max="4" width="3.25390625" style="2" customWidth="1"/>
    <col min="5" max="5" width="4.75390625" style="2" customWidth="1"/>
    <col min="6" max="6" width="5.75390625" style="1" customWidth="1"/>
    <col min="7" max="7" width="5.25390625" style="1" customWidth="1"/>
    <col min="8" max="8" width="6.75390625" style="1" customWidth="1"/>
    <col min="9" max="9" width="5.00390625" style="1" customWidth="1"/>
    <col min="10" max="10" width="6.875" style="1" customWidth="1"/>
    <col min="11" max="11" width="4.375" style="1" customWidth="1"/>
    <col min="12" max="12" width="4.125" style="1" customWidth="1"/>
    <col min="13" max="13" width="6.00390625" style="1" customWidth="1"/>
    <col min="14" max="14" width="5.625" style="1" customWidth="1"/>
    <col min="15" max="15" width="3.75390625" style="1" customWidth="1"/>
    <col min="16" max="17" width="4.75390625" style="1" customWidth="1"/>
    <col min="18" max="18" width="5.375" style="1" customWidth="1"/>
    <col min="19" max="19" width="3.875" style="1" customWidth="1"/>
    <col min="20" max="20" width="3.25390625" style="1" customWidth="1"/>
    <col min="21" max="24" width="3.875" style="1" customWidth="1"/>
    <col min="25" max="25" width="4.75390625" style="3" customWidth="1"/>
    <col min="26" max="16384" width="9.125" style="1" customWidth="1"/>
  </cols>
  <sheetData>
    <row r="1" ht="12.75">
      <c r="A1" s="1" t="s">
        <v>132</v>
      </c>
    </row>
    <row r="2" spans="1:24" ht="12.75">
      <c r="A2" s="3" t="s">
        <v>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5" ht="41.25" customHeight="1">
      <c r="A3" s="337" t="s">
        <v>0</v>
      </c>
      <c r="B3" s="332" t="s">
        <v>1</v>
      </c>
      <c r="C3" s="344" t="s">
        <v>110</v>
      </c>
      <c r="D3" s="344"/>
      <c r="E3" s="344"/>
      <c r="F3" s="332" t="s">
        <v>111</v>
      </c>
      <c r="G3" s="332"/>
      <c r="H3" s="332"/>
      <c r="I3" s="332"/>
      <c r="J3" s="332" t="s">
        <v>109</v>
      </c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</row>
    <row r="4" spans="1:25" ht="32.25" customHeight="1">
      <c r="A4" s="337"/>
      <c r="B4" s="332"/>
      <c r="C4" s="334" t="s">
        <v>57</v>
      </c>
      <c r="D4" s="334" t="s">
        <v>58</v>
      </c>
      <c r="E4" s="334" t="s">
        <v>59</v>
      </c>
      <c r="F4" s="337" t="s">
        <v>112</v>
      </c>
      <c r="G4" s="337" t="s">
        <v>113</v>
      </c>
      <c r="H4" s="332" t="s">
        <v>114</v>
      </c>
      <c r="I4" s="332"/>
      <c r="J4" s="332" t="s">
        <v>2</v>
      </c>
      <c r="K4" s="332"/>
      <c r="L4" s="332"/>
      <c r="M4" s="332" t="s">
        <v>3</v>
      </c>
      <c r="N4" s="332" t="s">
        <v>4</v>
      </c>
      <c r="O4" s="332"/>
      <c r="P4" s="332"/>
      <c r="Q4" s="332"/>
      <c r="R4" s="332" t="s">
        <v>5</v>
      </c>
      <c r="S4" s="332" t="s">
        <v>6</v>
      </c>
      <c r="T4" s="332"/>
      <c r="U4" s="332"/>
      <c r="V4" s="332"/>
      <c r="W4" s="332"/>
      <c r="X4" s="222"/>
      <c r="Y4" s="332" t="s">
        <v>7</v>
      </c>
    </row>
    <row r="5" spans="1:25" ht="33" customHeight="1">
      <c r="A5" s="337"/>
      <c r="B5" s="332"/>
      <c r="C5" s="334"/>
      <c r="D5" s="334"/>
      <c r="E5" s="334"/>
      <c r="F5" s="337"/>
      <c r="G5" s="337"/>
      <c r="H5" s="332" t="s">
        <v>8</v>
      </c>
      <c r="I5" s="337" t="s">
        <v>9</v>
      </c>
      <c r="J5" s="222" t="s">
        <v>10</v>
      </c>
      <c r="K5" s="332" t="s">
        <v>11</v>
      </c>
      <c r="L5" s="332"/>
      <c r="M5" s="332"/>
      <c r="N5" s="332" t="s">
        <v>12</v>
      </c>
      <c r="O5" s="332"/>
      <c r="P5" s="332" t="s">
        <v>13</v>
      </c>
      <c r="Q5" s="332"/>
      <c r="R5" s="332"/>
      <c r="S5" s="332" t="s">
        <v>14</v>
      </c>
      <c r="T5" s="332"/>
      <c r="U5" s="332" t="s">
        <v>15</v>
      </c>
      <c r="V5" s="332"/>
      <c r="W5" s="332"/>
      <c r="X5" s="332"/>
      <c r="Y5" s="332"/>
    </row>
    <row r="6" spans="1:25" ht="16.5" customHeight="1">
      <c r="A6" s="337"/>
      <c r="B6" s="332"/>
      <c r="C6" s="334"/>
      <c r="D6" s="334"/>
      <c r="E6" s="334"/>
      <c r="F6" s="337"/>
      <c r="G6" s="337"/>
      <c r="H6" s="332"/>
      <c r="I6" s="337"/>
      <c r="J6" s="332">
        <v>17</v>
      </c>
      <c r="K6" s="345">
        <v>24</v>
      </c>
      <c r="L6" s="345"/>
      <c r="M6" s="332"/>
      <c r="N6" s="332">
        <v>16</v>
      </c>
      <c r="O6" s="332" t="s">
        <v>118</v>
      </c>
      <c r="P6" s="332">
        <v>24</v>
      </c>
      <c r="Q6" s="332"/>
      <c r="R6" s="332"/>
      <c r="S6" s="345">
        <v>17</v>
      </c>
      <c r="T6" s="345"/>
      <c r="U6" s="345">
        <v>21</v>
      </c>
      <c r="V6" s="345"/>
      <c r="W6" s="345"/>
      <c r="X6" s="345"/>
      <c r="Y6" s="332"/>
    </row>
    <row r="7" spans="1:25" ht="27" customHeight="1" thickBot="1">
      <c r="A7" s="338"/>
      <c r="B7" s="333"/>
      <c r="C7" s="335"/>
      <c r="D7" s="335"/>
      <c r="E7" s="335"/>
      <c r="F7" s="338"/>
      <c r="G7" s="338"/>
      <c r="H7" s="333"/>
      <c r="I7" s="338"/>
      <c r="J7" s="333"/>
      <c r="K7" s="300">
        <v>21</v>
      </c>
      <c r="L7" s="300">
        <v>3</v>
      </c>
      <c r="M7" s="333"/>
      <c r="N7" s="333"/>
      <c r="O7" s="333"/>
      <c r="P7" s="300">
        <v>22</v>
      </c>
      <c r="Q7" s="300" t="s">
        <v>117</v>
      </c>
      <c r="R7" s="333"/>
      <c r="S7" s="300">
        <v>16</v>
      </c>
      <c r="T7" s="300">
        <v>1</v>
      </c>
      <c r="U7" s="300" t="s">
        <v>118</v>
      </c>
      <c r="V7" s="300" t="s">
        <v>125</v>
      </c>
      <c r="W7" s="300" t="s">
        <v>77</v>
      </c>
      <c r="X7" s="300" t="s">
        <v>118</v>
      </c>
      <c r="Y7" s="333"/>
    </row>
    <row r="8" spans="1:25" ht="13.5" thickBot="1">
      <c r="A8" s="308">
        <v>1</v>
      </c>
      <c r="B8" s="309">
        <v>2</v>
      </c>
      <c r="C8" s="308">
        <v>3</v>
      </c>
      <c r="D8" s="309">
        <v>4</v>
      </c>
      <c r="E8" s="310">
        <v>5</v>
      </c>
      <c r="F8" s="308">
        <v>6</v>
      </c>
      <c r="G8" s="309">
        <v>7</v>
      </c>
      <c r="H8" s="309">
        <v>8</v>
      </c>
      <c r="I8" s="311">
        <v>9</v>
      </c>
      <c r="J8" s="312">
        <v>10</v>
      </c>
      <c r="K8" s="309">
        <v>11</v>
      </c>
      <c r="L8" s="309">
        <v>12</v>
      </c>
      <c r="M8" s="310">
        <v>13</v>
      </c>
      <c r="N8" s="308">
        <v>14</v>
      </c>
      <c r="O8" s="309">
        <v>15</v>
      </c>
      <c r="P8" s="309">
        <v>16</v>
      </c>
      <c r="Q8" s="309">
        <v>17</v>
      </c>
      <c r="R8" s="311">
        <v>19</v>
      </c>
      <c r="S8" s="308">
        <v>20</v>
      </c>
      <c r="T8" s="309">
        <v>21</v>
      </c>
      <c r="U8" s="309">
        <v>22</v>
      </c>
      <c r="V8" s="309">
        <v>23</v>
      </c>
      <c r="W8" s="309">
        <v>24</v>
      </c>
      <c r="X8" s="309">
        <v>25</v>
      </c>
      <c r="Y8" s="311">
        <v>26</v>
      </c>
    </row>
    <row r="9" spans="1:25" s="8" customFormat="1" ht="22.5" thickBot="1">
      <c r="A9" s="253"/>
      <c r="B9" s="254" t="s">
        <v>96</v>
      </c>
      <c r="C9" s="255"/>
      <c r="D9" s="255"/>
      <c r="E9" s="256"/>
      <c r="F9" s="257">
        <f>F10+F25</f>
        <v>3078</v>
      </c>
      <c r="G9" s="258">
        <f aca="true" t="shared" si="0" ref="G9:Y9">G10+G25</f>
        <v>1026</v>
      </c>
      <c r="H9" s="258">
        <f t="shared" si="0"/>
        <v>2052</v>
      </c>
      <c r="I9" s="259">
        <f t="shared" si="0"/>
        <v>298</v>
      </c>
      <c r="J9" s="257">
        <f t="shared" si="0"/>
        <v>510</v>
      </c>
      <c r="K9" s="258">
        <f t="shared" si="0"/>
        <v>630</v>
      </c>
      <c r="L9" s="258">
        <f t="shared" si="0"/>
        <v>0</v>
      </c>
      <c r="M9" s="259">
        <f t="shared" si="0"/>
        <v>1140</v>
      </c>
      <c r="N9" s="257">
        <f t="shared" si="0"/>
        <v>416</v>
      </c>
      <c r="O9" s="258">
        <f t="shared" si="0"/>
        <v>0</v>
      </c>
      <c r="P9" s="258">
        <f t="shared" si="0"/>
        <v>462</v>
      </c>
      <c r="Q9" s="258">
        <f t="shared" si="0"/>
        <v>0</v>
      </c>
      <c r="R9" s="259">
        <f t="shared" si="0"/>
        <v>878</v>
      </c>
      <c r="S9" s="257">
        <f t="shared" si="0"/>
        <v>32</v>
      </c>
      <c r="T9" s="258">
        <f t="shared" si="0"/>
        <v>2</v>
      </c>
      <c r="U9" s="258">
        <f t="shared" si="0"/>
        <v>0</v>
      </c>
      <c r="V9" s="258">
        <f t="shared" si="0"/>
        <v>0</v>
      </c>
      <c r="W9" s="258">
        <f t="shared" si="0"/>
        <v>0</v>
      </c>
      <c r="X9" s="258">
        <f t="shared" si="0"/>
        <v>0</v>
      </c>
      <c r="Y9" s="259">
        <f t="shared" si="0"/>
        <v>34</v>
      </c>
    </row>
    <row r="10" spans="1:25" s="8" customFormat="1" ht="13.5" thickBot="1">
      <c r="A10" s="111" t="s">
        <v>97</v>
      </c>
      <c r="B10" s="105" t="s">
        <v>78</v>
      </c>
      <c r="C10" s="10"/>
      <c r="D10" s="33"/>
      <c r="E10" s="234"/>
      <c r="F10" s="260">
        <f>SUM(F11:F24)</f>
        <v>2799</v>
      </c>
      <c r="G10" s="260">
        <f aca="true" t="shared" si="1" ref="G10:R10">SUM(G11:G24)</f>
        <v>933</v>
      </c>
      <c r="H10" s="260">
        <f t="shared" si="1"/>
        <v>1866</v>
      </c>
      <c r="I10" s="260">
        <f t="shared" si="1"/>
        <v>226</v>
      </c>
      <c r="J10" s="260">
        <f t="shared" si="1"/>
        <v>476</v>
      </c>
      <c r="K10" s="260">
        <f t="shared" si="1"/>
        <v>588</v>
      </c>
      <c r="L10" s="260">
        <f t="shared" si="1"/>
        <v>0</v>
      </c>
      <c r="M10" s="260">
        <f t="shared" si="1"/>
        <v>1064</v>
      </c>
      <c r="N10" s="260">
        <f t="shared" si="1"/>
        <v>384</v>
      </c>
      <c r="O10" s="260">
        <f t="shared" si="1"/>
        <v>0</v>
      </c>
      <c r="P10" s="260">
        <f t="shared" si="1"/>
        <v>418</v>
      </c>
      <c r="Q10" s="260">
        <f t="shared" si="1"/>
        <v>0</v>
      </c>
      <c r="R10" s="260">
        <f t="shared" si="1"/>
        <v>802</v>
      </c>
      <c r="S10" s="261"/>
      <c r="T10" s="262"/>
      <c r="U10" s="262"/>
      <c r="V10" s="262"/>
      <c r="W10" s="80"/>
      <c r="X10" s="80"/>
      <c r="Y10" s="263"/>
    </row>
    <row r="11" spans="1:25" ht="12.75">
      <c r="A11" s="346" t="s">
        <v>79</v>
      </c>
      <c r="B11" s="118" t="s">
        <v>98</v>
      </c>
      <c r="C11" s="122">
        <v>4</v>
      </c>
      <c r="D11" s="123"/>
      <c r="E11" s="124"/>
      <c r="F11" s="247">
        <f aca="true" t="shared" si="2" ref="F11:F24">G11+H11</f>
        <v>114</v>
      </c>
      <c r="G11" s="248">
        <v>38</v>
      </c>
      <c r="H11" s="264">
        <f aca="true" t="shared" si="3" ref="H11:H24">M11+R11</f>
        <v>76</v>
      </c>
      <c r="I11" s="250"/>
      <c r="J11" s="251">
        <v>17</v>
      </c>
      <c r="K11" s="249">
        <v>21</v>
      </c>
      <c r="L11" s="249"/>
      <c r="M11" s="250">
        <f>J11+K11</f>
        <v>38</v>
      </c>
      <c r="N11" s="251">
        <v>16</v>
      </c>
      <c r="O11" s="252"/>
      <c r="P11" s="249">
        <v>22</v>
      </c>
      <c r="Q11" s="249"/>
      <c r="R11" s="250">
        <f aca="true" t="shared" si="4" ref="R11:R21">N11+P11</f>
        <v>38</v>
      </c>
      <c r="S11" s="251"/>
      <c r="T11" s="249"/>
      <c r="U11" s="249"/>
      <c r="V11" s="249"/>
      <c r="W11" s="249"/>
      <c r="X11" s="249"/>
      <c r="Y11" s="250"/>
    </row>
    <row r="12" spans="1:25" ht="12.75">
      <c r="A12" s="347"/>
      <c r="B12" s="118" t="s">
        <v>16</v>
      </c>
      <c r="C12" s="113">
        <v>4</v>
      </c>
      <c r="D12" s="114"/>
      <c r="E12" s="115" t="s">
        <v>105</v>
      </c>
      <c r="F12" s="20">
        <f t="shared" si="2"/>
        <v>309</v>
      </c>
      <c r="G12" s="21">
        <f>H12/2</f>
        <v>103</v>
      </c>
      <c r="H12" s="130">
        <f t="shared" si="3"/>
        <v>206</v>
      </c>
      <c r="I12" s="26"/>
      <c r="J12" s="23">
        <v>51</v>
      </c>
      <c r="K12" s="24">
        <v>63</v>
      </c>
      <c r="L12" s="24"/>
      <c r="M12" s="26">
        <f>J12+K12</f>
        <v>114</v>
      </c>
      <c r="N12" s="23">
        <v>48</v>
      </c>
      <c r="O12" s="164"/>
      <c r="P12" s="24">
        <v>44</v>
      </c>
      <c r="Q12" s="24"/>
      <c r="R12" s="26">
        <f t="shared" si="4"/>
        <v>92</v>
      </c>
      <c r="S12" s="23"/>
      <c r="T12" s="24"/>
      <c r="U12" s="24"/>
      <c r="V12" s="24"/>
      <c r="W12" s="24"/>
      <c r="X12" s="24"/>
      <c r="Y12" s="26"/>
    </row>
    <row r="13" spans="1:25" ht="12.75">
      <c r="A13" s="265" t="s">
        <v>80</v>
      </c>
      <c r="B13" s="118" t="s">
        <v>119</v>
      </c>
      <c r="C13" s="113"/>
      <c r="D13" s="114"/>
      <c r="E13" s="115">
        <v>4</v>
      </c>
      <c r="F13" s="20">
        <f>G13+H13</f>
        <v>114</v>
      </c>
      <c r="G13" s="21">
        <f aca="true" t="shared" si="5" ref="G13:G23">H13/2</f>
        <v>38</v>
      </c>
      <c r="H13" s="130">
        <f t="shared" si="3"/>
        <v>76</v>
      </c>
      <c r="I13" s="26"/>
      <c r="J13" s="23">
        <v>17</v>
      </c>
      <c r="K13" s="24">
        <v>21</v>
      </c>
      <c r="L13" s="24"/>
      <c r="M13" s="26">
        <f>J13+K13</f>
        <v>38</v>
      </c>
      <c r="N13" s="23">
        <v>16</v>
      </c>
      <c r="O13" s="164"/>
      <c r="P13" s="24">
        <v>22</v>
      </c>
      <c r="Q13" s="24"/>
      <c r="R13" s="26">
        <f t="shared" si="4"/>
        <v>38</v>
      </c>
      <c r="S13" s="23"/>
      <c r="T13" s="24"/>
      <c r="U13" s="24"/>
      <c r="V13" s="24"/>
      <c r="W13" s="24"/>
      <c r="X13" s="24"/>
      <c r="Y13" s="26"/>
    </row>
    <row r="14" spans="1:25" ht="15.75" customHeight="1">
      <c r="A14" s="265" t="s">
        <v>86</v>
      </c>
      <c r="B14" s="112" t="s">
        <v>17</v>
      </c>
      <c r="C14" s="113"/>
      <c r="D14" s="114"/>
      <c r="E14" s="115" t="s">
        <v>106</v>
      </c>
      <c r="F14" s="20">
        <f t="shared" si="2"/>
        <v>309</v>
      </c>
      <c r="G14" s="21">
        <f t="shared" si="5"/>
        <v>103</v>
      </c>
      <c r="H14" s="130">
        <f t="shared" si="3"/>
        <v>206</v>
      </c>
      <c r="I14" s="26">
        <v>216</v>
      </c>
      <c r="J14" s="23">
        <v>51</v>
      </c>
      <c r="K14" s="24">
        <v>63</v>
      </c>
      <c r="L14" s="24"/>
      <c r="M14" s="26">
        <f aca="true" t="shared" si="6" ref="M14:M24">J14+K14</f>
        <v>114</v>
      </c>
      <c r="N14" s="23">
        <v>48</v>
      </c>
      <c r="O14" s="164"/>
      <c r="P14" s="24">
        <v>44</v>
      </c>
      <c r="Q14" s="24"/>
      <c r="R14" s="26">
        <f t="shared" si="4"/>
        <v>92</v>
      </c>
      <c r="S14" s="23"/>
      <c r="T14" s="24"/>
      <c r="U14" s="24"/>
      <c r="V14" s="24"/>
      <c r="W14" s="24"/>
      <c r="X14" s="24"/>
      <c r="Y14" s="26"/>
    </row>
    <row r="15" spans="1:25" ht="23.25" customHeight="1">
      <c r="A15" s="265" t="s">
        <v>81</v>
      </c>
      <c r="B15" s="112" t="s">
        <v>103</v>
      </c>
      <c r="C15" s="113">
        <v>4</v>
      </c>
      <c r="D15" s="114"/>
      <c r="E15" s="115" t="s">
        <v>105</v>
      </c>
      <c r="F15" s="20">
        <f>G15+H15</f>
        <v>537</v>
      </c>
      <c r="G15" s="21">
        <f t="shared" si="5"/>
        <v>179</v>
      </c>
      <c r="H15" s="130">
        <f t="shared" si="3"/>
        <v>358</v>
      </c>
      <c r="I15" s="26"/>
      <c r="J15" s="23">
        <v>85</v>
      </c>
      <c r="K15" s="24">
        <v>105</v>
      </c>
      <c r="L15" s="24"/>
      <c r="M15" s="26">
        <f>J15+K15</f>
        <v>190</v>
      </c>
      <c r="N15" s="23">
        <v>80</v>
      </c>
      <c r="O15" s="164"/>
      <c r="P15" s="24">
        <v>88</v>
      </c>
      <c r="Q15" s="24"/>
      <c r="R15" s="26">
        <f t="shared" si="4"/>
        <v>168</v>
      </c>
      <c r="S15" s="23"/>
      <c r="T15" s="24"/>
      <c r="U15" s="24"/>
      <c r="V15" s="24"/>
      <c r="W15" s="24"/>
      <c r="X15" s="24"/>
      <c r="Y15" s="26"/>
    </row>
    <row r="16" spans="1:25" ht="15" customHeight="1">
      <c r="A16" s="265" t="s">
        <v>82</v>
      </c>
      <c r="B16" s="112" t="s">
        <v>18</v>
      </c>
      <c r="C16" s="113"/>
      <c r="D16" s="114"/>
      <c r="E16" s="115" t="s">
        <v>107</v>
      </c>
      <c r="F16" s="20">
        <f t="shared" si="2"/>
        <v>228</v>
      </c>
      <c r="G16" s="21">
        <f t="shared" si="5"/>
        <v>76</v>
      </c>
      <c r="H16" s="130">
        <f t="shared" si="3"/>
        <v>152</v>
      </c>
      <c r="I16" s="26"/>
      <c r="J16" s="23">
        <v>34</v>
      </c>
      <c r="K16" s="24">
        <v>42</v>
      </c>
      <c r="L16" s="24"/>
      <c r="M16" s="26">
        <f t="shared" si="6"/>
        <v>76</v>
      </c>
      <c r="N16" s="23">
        <v>32</v>
      </c>
      <c r="O16" s="164"/>
      <c r="P16" s="24">
        <v>44</v>
      </c>
      <c r="Q16" s="24"/>
      <c r="R16" s="26">
        <f t="shared" si="4"/>
        <v>76</v>
      </c>
      <c r="S16" s="23"/>
      <c r="T16" s="24"/>
      <c r="U16" s="24"/>
      <c r="V16" s="24"/>
      <c r="W16" s="24"/>
      <c r="X16" s="24"/>
      <c r="Y16" s="26"/>
    </row>
    <row r="17" spans="1:25" ht="12.75">
      <c r="A17" s="265" t="s">
        <v>83</v>
      </c>
      <c r="B17" s="112" t="s">
        <v>19</v>
      </c>
      <c r="C17" s="113"/>
      <c r="D17" s="159" t="s">
        <v>105</v>
      </c>
      <c r="E17" s="115" t="s">
        <v>106</v>
      </c>
      <c r="F17" s="20">
        <f t="shared" si="2"/>
        <v>342</v>
      </c>
      <c r="G17" s="21">
        <f t="shared" si="5"/>
        <v>114</v>
      </c>
      <c r="H17" s="130">
        <f t="shared" si="3"/>
        <v>228</v>
      </c>
      <c r="I17" s="26"/>
      <c r="J17" s="23">
        <v>51</v>
      </c>
      <c r="K17" s="24">
        <v>63</v>
      </c>
      <c r="L17" s="24"/>
      <c r="M17" s="26">
        <f t="shared" si="6"/>
        <v>114</v>
      </c>
      <c r="N17" s="23">
        <v>48</v>
      </c>
      <c r="O17" s="164"/>
      <c r="P17" s="24">
        <v>66</v>
      </c>
      <c r="Q17" s="24"/>
      <c r="R17" s="26">
        <f t="shared" si="4"/>
        <v>114</v>
      </c>
      <c r="S17" s="23"/>
      <c r="T17" s="24"/>
      <c r="U17" s="24"/>
      <c r="V17" s="24"/>
      <c r="W17" s="24"/>
      <c r="X17" s="24"/>
      <c r="Y17" s="26"/>
    </row>
    <row r="18" spans="1:25" ht="22.5">
      <c r="A18" s="265" t="s">
        <v>87</v>
      </c>
      <c r="B18" s="112" t="s">
        <v>99</v>
      </c>
      <c r="C18" s="113"/>
      <c r="D18" s="114"/>
      <c r="E18" s="115">
        <v>2</v>
      </c>
      <c r="F18" s="20">
        <f t="shared" si="2"/>
        <v>114</v>
      </c>
      <c r="G18" s="21">
        <f t="shared" si="5"/>
        <v>38</v>
      </c>
      <c r="H18" s="130">
        <f t="shared" si="3"/>
        <v>76</v>
      </c>
      <c r="I18" s="26"/>
      <c r="J18" s="23">
        <v>34</v>
      </c>
      <c r="K18" s="24">
        <v>42</v>
      </c>
      <c r="L18" s="24"/>
      <c r="M18" s="26">
        <f t="shared" si="6"/>
        <v>76</v>
      </c>
      <c r="N18" s="23"/>
      <c r="O18" s="164"/>
      <c r="P18" s="24"/>
      <c r="Q18" s="24"/>
      <c r="R18" s="26">
        <f t="shared" si="4"/>
        <v>0</v>
      </c>
      <c r="S18" s="23"/>
      <c r="T18" s="24"/>
      <c r="U18" s="24"/>
      <c r="V18" s="24"/>
      <c r="W18" s="24"/>
      <c r="X18" s="24"/>
      <c r="Y18" s="26"/>
    </row>
    <row r="19" spans="1:25" ht="12.75">
      <c r="A19" s="265" t="s">
        <v>88</v>
      </c>
      <c r="B19" s="160" t="s">
        <v>102</v>
      </c>
      <c r="C19" s="161"/>
      <c r="D19" s="114"/>
      <c r="E19" s="115">
        <v>2</v>
      </c>
      <c r="F19" s="20">
        <f>G19+H19</f>
        <v>57</v>
      </c>
      <c r="G19" s="21">
        <f t="shared" si="5"/>
        <v>19</v>
      </c>
      <c r="H19" s="130">
        <f t="shared" si="3"/>
        <v>38</v>
      </c>
      <c r="I19" s="26"/>
      <c r="J19" s="23">
        <v>17</v>
      </c>
      <c r="K19" s="24">
        <v>21</v>
      </c>
      <c r="L19" s="24"/>
      <c r="M19" s="26">
        <f>J19+K19</f>
        <v>38</v>
      </c>
      <c r="N19" s="162"/>
      <c r="O19" s="223"/>
      <c r="P19" s="117"/>
      <c r="Q19" s="117"/>
      <c r="R19" s="26">
        <f t="shared" si="4"/>
        <v>0</v>
      </c>
      <c r="S19" s="23"/>
      <c r="T19" s="24"/>
      <c r="U19" s="24"/>
      <c r="V19" s="24"/>
      <c r="W19" s="24"/>
      <c r="X19" s="24"/>
      <c r="Y19" s="26"/>
    </row>
    <row r="20" spans="1:25" ht="13.5" customHeight="1">
      <c r="A20" s="265" t="s">
        <v>84</v>
      </c>
      <c r="B20" s="116" t="s">
        <v>89</v>
      </c>
      <c r="C20" s="113">
        <v>4</v>
      </c>
      <c r="D20" s="114"/>
      <c r="E20" s="115">
        <v>2</v>
      </c>
      <c r="F20" s="20">
        <f>G20+H20</f>
        <v>228</v>
      </c>
      <c r="G20" s="21">
        <f t="shared" si="5"/>
        <v>76</v>
      </c>
      <c r="H20" s="130">
        <f t="shared" si="3"/>
        <v>152</v>
      </c>
      <c r="I20" s="26">
        <v>10</v>
      </c>
      <c r="J20" s="23">
        <v>34</v>
      </c>
      <c r="K20" s="24">
        <v>42</v>
      </c>
      <c r="L20" s="24"/>
      <c r="M20" s="26">
        <f>J20+K20</f>
        <v>76</v>
      </c>
      <c r="N20" s="23">
        <v>32</v>
      </c>
      <c r="O20" s="164"/>
      <c r="P20" s="24">
        <v>44</v>
      </c>
      <c r="Q20" s="24"/>
      <c r="R20" s="26">
        <f t="shared" si="4"/>
        <v>76</v>
      </c>
      <c r="S20" s="23"/>
      <c r="T20" s="24"/>
      <c r="U20" s="24"/>
      <c r="V20" s="24"/>
      <c r="W20" s="24"/>
      <c r="X20" s="24"/>
      <c r="Y20" s="26"/>
    </row>
    <row r="21" spans="1:25" ht="21.75" customHeight="1">
      <c r="A21" s="266" t="s">
        <v>85</v>
      </c>
      <c r="B21" s="267" t="s">
        <v>100</v>
      </c>
      <c r="C21" s="161" t="s">
        <v>133</v>
      </c>
      <c r="D21" s="114"/>
      <c r="E21" s="115" t="s">
        <v>101</v>
      </c>
      <c r="F21" s="20">
        <f t="shared" si="2"/>
        <v>228</v>
      </c>
      <c r="G21" s="21">
        <f t="shared" si="5"/>
        <v>76</v>
      </c>
      <c r="H21" s="130">
        <f t="shared" si="3"/>
        <v>152</v>
      </c>
      <c r="I21" s="26"/>
      <c r="J21" s="23">
        <v>34</v>
      </c>
      <c r="K21" s="24">
        <v>42</v>
      </c>
      <c r="L21" s="24"/>
      <c r="M21" s="26">
        <f t="shared" si="6"/>
        <v>76</v>
      </c>
      <c r="N21" s="162">
        <v>32</v>
      </c>
      <c r="O21" s="223"/>
      <c r="P21" s="117">
        <v>44</v>
      </c>
      <c r="Q21" s="117"/>
      <c r="R21" s="26">
        <f t="shared" si="4"/>
        <v>76</v>
      </c>
      <c r="S21" s="23"/>
      <c r="T21" s="24"/>
      <c r="U21" s="24"/>
      <c r="V21" s="24"/>
      <c r="W21" s="24"/>
      <c r="X21" s="24"/>
      <c r="Y21" s="26"/>
    </row>
    <row r="22" spans="1:25" ht="16.5" customHeight="1">
      <c r="A22" s="328" t="s">
        <v>127</v>
      </c>
      <c r="B22" s="329" t="s">
        <v>128</v>
      </c>
      <c r="C22" s="161"/>
      <c r="D22" s="114"/>
      <c r="E22" s="115">
        <v>2</v>
      </c>
      <c r="F22" s="20">
        <f t="shared" si="2"/>
        <v>57</v>
      </c>
      <c r="G22" s="21">
        <f t="shared" si="5"/>
        <v>19</v>
      </c>
      <c r="H22" s="130">
        <f t="shared" si="3"/>
        <v>38</v>
      </c>
      <c r="I22" s="26"/>
      <c r="J22" s="23">
        <v>17</v>
      </c>
      <c r="K22" s="164">
        <v>21</v>
      </c>
      <c r="L22" s="164"/>
      <c r="M22" s="319">
        <f t="shared" si="6"/>
        <v>38</v>
      </c>
      <c r="N22" s="162"/>
      <c r="O22" s="223"/>
      <c r="P22" s="223"/>
      <c r="Q22" s="223"/>
      <c r="R22" s="26"/>
      <c r="S22" s="23"/>
      <c r="T22" s="164"/>
      <c r="U22" s="164"/>
      <c r="V22" s="164"/>
      <c r="W22" s="164"/>
      <c r="X22" s="164"/>
      <c r="Y22" s="319"/>
    </row>
    <row r="23" spans="1:25" ht="16.5" customHeight="1" thickBot="1">
      <c r="A23" s="328" t="s">
        <v>129</v>
      </c>
      <c r="B23" s="329" t="s">
        <v>130</v>
      </c>
      <c r="C23" s="320"/>
      <c r="D23" s="321"/>
      <c r="E23" s="322">
        <v>2</v>
      </c>
      <c r="F23" s="20">
        <f t="shared" si="2"/>
        <v>57</v>
      </c>
      <c r="G23" s="21">
        <f t="shared" si="5"/>
        <v>19</v>
      </c>
      <c r="H23" s="130">
        <f t="shared" si="3"/>
        <v>38</v>
      </c>
      <c r="I23" s="323"/>
      <c r="J23" s="30">
        <v>17</v>
      </c>
      <c r="K23" s="324">
        <v>21</v>
      </c>
      <c r="L23" s="324"/>
      <c r="M23" s="325">
        <f t="shared" si="6"/>
        <v>38</v>
      </c>
      <c r="N23" s="326"/>
      <c r="O23" s="327"/>
      <c r="P23" s="327"/>
      <c r="Q23" s="327"/>
      <c r="R23" s="323"/>
      <c r="S23" s="30"/>
      <c r="T23" s="324"/>
      <c r="U23" s="324"/>
      <c r="V23" s="324"/>
      <c r="W23" s="324"/>
      <c r="X23" s="324"/>
      <c r="Y23" s="325"/>
    </row>
    <row r="24" spans="1:25" ht="17.25" customHeight="1" thickBot="1">
      <c r="A24" s="268"/>
      <c r="B24" s="269" t="s">
        <v>120</v>
      </c>
      <c r="C24" s="270"/>
      <c r="D24" s="120"/>
      <c r="E24" s="121">
        <v>3</v>
      </c>
      <c r="F24" s="104">
        <f t="shared" si="2"/>
        <v>105</v>
      </c>
      <c r="G24" s="303">
        <v>35</v>
      </c>
      <c r="H24" s="35">
        <f t="shared" si="3"/>
        <v>70</v>
      </c>
      <c r="I24" s="302"/>
      <c r="J24" s="79">
        <v>17</v>
      </c>
      <c r="K24" s="262">
        <v>21</v>
      </c>
      <c r="L24" s="262"/>
      <c r="M24" s="271">
        <f t="shared" si="6"/>
        <v>38</v>
      </c>
      <c r="N24" s="301">
        <v>32</v>
      </c>
      <c r="O24" s="272"/>
      <c r="P24" s="272"/>
      <c r="Q24" s="272"/>
      <c r="R24" s="302">
        <f>N24+P24</f>
        <v>32</v>
      </c>
      <c r="S24" s="79"/>
      <c r="T24" s="262"/>
      <c r="U24" s="262"/>
      <c r="V24" s="262"/>
      <c r="W24" s="262"/>
      <c r="X24" s="262"/>
      <c r="Y24" s="271"/>
    </row>
    <row r="25" spans="1:25" ht="22.5" thickBot="1">
      <c r="A25" s="111"/>
      <c r="B25" s="105" t="s">
        <v>90</v>
      </c>
      <c r="C25" s="119"/>
      <c r="D25" s="120"/>
      <c r="E25" s="121"/>
      <c r="F25" s="78">
        <f aca="true" t="shared" si="7" ref="F25:N25">SUM(F26:F28)</f>
        <v>279</v>
      </c>
      <c r="G25" s="78">
        <f t="shared" si="7"/>
        <v>93</v>
      </c>
      <c r="H25" s="78">
        <f t="shared" si="7"/>
        <v>186</v>
      </c>
      <c r="I25" s="273">
        <f t="shared" si="7"/>
        <v>72</v>
      </c>
      <c r="J25" s="10">
        <f t="shared" si="7"/>
        <v>34</v>
      </c>
      <c r="K25" s="78">
        <f t="shared" si="7"/>
        <v>42</v>
      </c>
      <c r="L25" s="78">
        <f t="shared" si="7"/>
        <v>0</v>
      </c>
      <c r="M25" s="274">
        <f t="shared" si="7"/>
        <v>76</v>
      </c>
      <c r="N25" s="78">
        <f t="shared" si="7"/>
        <v>32</v>
      </c>
      <c r="O25" s="78"/>
      <c r="P25" s="78">
        <f>SUM(P26:P28)</f>
        <v>44</v>
      </c>
      <c r="Q25" s="78"/>
      <c r="R25" s="273">
        <f aca="true" t="shared" si="8" ref="R25:Y25">SUM(R26:R28)</f>
        <v>76</v>
      </c>
      <c r="S25" s="10">
        <f t="shared" si="8"/>
        <v>32</v>
      </c>
      <c r="T25" s="78">
        <f t="shared" si="8"/>
        <v>2</v>
      </c>
      <c r="U25" s="78">
        <f t="shared" si="8"/>
        <v>0</v>
      </c>
      <c r="V25" s="78">
        <f t="shared" si="8"/>
        <v>0</v>
      </c>
      <c r="W25" s="78">
        <f t="shared" si="8"/>
        <v>0</v>
      </c>
      <c r="X25" s="78">
        <f t="shared" si="8"/>
        <v>0</v>
      </c>
      <c r="Y25" s="274">
        <f t="shared" si="8"/>
        <v>34</v>
      </c>
    </row>
    <row r="26" spans="1:25" ht="12.75">
      <c r="A26" s="11" t="s">
        <v>104</v>
      </c>
      <c r="B26" s="275" t="s">
        <v>121</v>
      </c>
      <c r="C26" s="12"/>
      <c r="D26" s="13"/>
      <c r="E26" s="14">
        <v>2</v>
      </c>
      <c r="F26" s="12">
        <f>H26+G26</f>
        <v>57</v>
      </c>
      <c r="G26" s="13">
        <f>H26/2</f>
        <v>19</v>
      </c>
      <c r="H26" s="16">
        <f>M26+R26+Y26</f>
        <v>38</v>
      </c>
      <c r="I26" s="18"/>
      <c r="J26" s="15">
        <v>17</v>
      </c>
      <c r="K26" s="16">
        <v>21</v>
      </c>
      <c r="L26" s="16"/>
      <c r="M26" s="18">
        <f>J26+K26</f>
        <v>38</v>
      </c>
      <c r="N26" s="15"/>
      <c r="O26" s="165"/>
      <c r="P26" s="16"/>
      <c r="Q26" s="175"/>
      <c r="R26" s="18">
        <f>N26+P26</f>
        <v>0</v>
      </c>
      <c r="S26" s="15"/>
      <c r="T26" s="16"/>
      <c r="U26" s="16"/>
      <c r="V26" s="16"/>
      <c r="W26" s="16"/>
      <c r="X26" s="16"/>
      <c r="Y26" s="18">
        <f>S26+T26+U26</f>
        <v>0</v>
      </c>
    </row>
    <row r="27" spans="1:25" ht="12.75">
      <c r="A27" s="11" t="s">
        <v>108</v>
      </c>
      <c r="B27" s="19" t="s">
        <v>122</v>
      </c>
      <c r="C27" s="20"/>
      <c r="D27" s="21"/>
      <c r="E27" s="22">
        <v>4</v>
      </c>
      <c r="F27" s="20">
        <f>H27+G27</f>
        <v>171</v>
      </c>
      <c r="G27" s="21">
        <f>H27/2</f>
        <v>57</v>
      </c>
      <c r="H27" s="24">
        <f>M27+R27+Y27</f>
        <v>114</v>
      </c>
      <c r="I27" s="26">
        <v>60</v>
      </c>
      <c r="J27" s="23">
        <v>17</v>
      </c>
      <c r="K27" s="24">
        <v>21</v>
      </c>
      <c r="L27" s="24"/>
      <c r="M27" s="26">
        <f>J27+K27</f>
        <v>38</v>
      </c>
      <c r="N27" s="23">
        <v>32</v>
      </c>
      <c r="O27" s="164"/>
      <c r="P27" s="24">
        <v>44</v>
      </c>
      <c r="Q27" s="176"/>
      <c r="R27" s="26">
        <f>N27+P27</f>
        <v>76</v>
      </c>
      <c r="S27" s="23"/>
      <c r="T27" s="24"/>
      <c r="U27" s="24"/>
      <c r="V27" s="24"/>
      <c r="W27" s="24"/>
      <c r="X27" s="24"/>
      <c r="Y27" s="26">
        <f>S27+T27+U27</f>
        <v>0</v>
      </c>
    </row>
    <row r="28" spans="1:25" ht="21.75" customHeight="1" thickBot="1">
      <c r="A28" s="11" t="s">
        <v>131</v>
      </c>
      <c r="B28" s="19" t="s">
        <v>126</v>
      </c>
      <c r="C28" s="20"/>
      <c r="D28" s="21"/>
      <c r="E28" s="22">
        <v>5</v>
      </c>
      <c r="F28" s="20">
        <f>H28+G28</f>
        <v>51</v>
      </c>
      <c r="G28" s="21">
        <f>H28/2</f>
        <v>17</v>
      </c>
      <c r="H28" s="24">
        <f>M28+R28+Y28</f>
        <v>34</v>
      </c>
      <c r="I28" s="26">
        <v>12</v>
      </c>
      <c r="J28" s="23"/>
      <c r="K28" s="24"/>
      <c r="L28" s="24"/>
      <c r="M28" s="26">
        <f>J28+K28</f>
        <v>0</v>
      </c>
      <c r="N28" s="23"/>
      <c r="O28" s="164"/>
      <c r="P28" s="24"/>
      <c r="Q28" s="176"/>
      <c r="R28" s="26">
        <f>N28+P28</f>
        <v>0</v>
      </c>
      <c r="S28" s="23">
        <v>32</v>
      </c>
      <c r="T28" s="24">
        <v>2</v>
      </c>
      <c r="U28" s="24"/>
      <c r="V28" s="24"/>
      <c r="W28" s="24"/>
      <c r="X28" s="24"/>
      <c r="Y28" s="26">
        <f>S28+T28+U28</f>
        <v>34</v>
      </c>
    </row>
    <row r="29" spans="1:25" ht="23.25" customHeight="1" thickBot="1">
      <c r="A29" s="37"/>
      <c r="B29" s="38" t="s">
        <v>20</v>
      </c>
      <c r="C29" s="10"/>
      <c r="D29" s="33"/>
      <c r="E29" s="34"/>
      <c r="F29" s="39">
        <f aca="true" t="shared" si="9" ref="F29:N29">F30+F41+F54+F37</f>
        <v>2394</v>
      </c>
      <c r="G29" s="39">
        <f t="shared" si="9"/>
        <v>306</v>
      </c>
      <c r="H29" s="39">
        <f t="shared" si="9"/>
        <v>2088</v>
      </c>
      <c r="I29" s="39">
        <f t="shared" si="9"/>
        <v>259</v>
      </c>
      <c r="J29" s="39">
        <f t="shared" si="9"/>
        <v>102</v>
      </c>
      <c r="K29" s="106">
        <f t="shared" si="9"/>
        <v>126</v>
      </c>
      <c r="L29" s="106">
        <f t="shared" si="9"/>
        <v>108</v>
      </c>
      <c r="M29" s="83">
        <f t="shared" si="9"/>
        <v>336</v>
      </c>
      <c r="N29" s="39">
        <f t="shared" si="9"/>
        <v>160</v>
      </c>
      <c r="O29" s="224"/>
      <c r="P29" s="106">
        <f>P30+P41+P54+P37</f>
        <v>330</v>
      </c>
      <c r="Q29" s="106"/>
      <c r="R29" s="83">
        <f>R30+R41+R54+R37</f>
        <v>490</v>
      </c>
      <c r="S29" s="39">
        <f>S30+S41+S54+S37</f>
        <v>544</v>
      </c>
      <c r="T29" s="106">
        <f>T30+T41+T54+T37</f>
        <v>34</v>
      </c>
      <c r="U29" s="106"/>
      <c r="V29" s="106">
        <f>V30+V41+V54+V37</f>
        <v>216</v>
      </c>
      <c r="W29" s="106">
        <f>W30+W41+W54+W37</f>
        <v>468</v>
      </c>
      <c r="X29" s="233"/>
      <c r="Y29" s="83">
        <f>Y30+Y41+Y54+Y37</f>
        <v>1262</v>
      </c>
    </row>
    <row r="30" spans="1:25" ht="16.5" customHeight="1" thickBot="1">
      <c r="A30" s="40" t="s">
        <v>21</v>
      </c>
      <c r="B30" s="41" t="s">
        <v>60</v>
      </c>
      <c r="C30" s="10"/>
      <c r="D30" s="33"/>
      <c r="E30" s="34"/>
      <c r="F30" s="10">
        <f aca="true" t="shared" si="10" ref="F30:Y30">SUM(F31:F36)</f>
        <v>299</v>
      </c>
      <c r="G30" s="10">
        <f t="shared" si="10"/>
        <v>103</v>
      </c>
      <c r="H30" s="10">
        <f t="shared" si="10"/>
        <v>196</v>
      </c>
      <c r="I30" s="10">
        <f t="shared" si="10"/>
        <v>70</v>
      </c>
      <c r="J30" s="10">
        <f t="shared" si="10"/>
        <v>34</v>
      </c>
      <c r="K30" s="33">
        <f t="shared" si="10"/>
        <v>0</v>
      </c>
      <c r="L30" s="33">
        <f t="shared" si="10"/>
        <v>0</v>
      </c>
      <c r="M30" s="34">
        <f t="shared" si="10"/>
        <v>34</v>
      </c>
      <c r="N30" s="10">
        <f t="shared" si="10"/>
        <v>32</v>
      </c>
      <c r="O30" s="78"/>
      <c r="P30" s="33">
        <f t="shared" si="10"/>
        <v>34</v>
      </c>
      <c r="Q30" s="33"/>
      <c r="R30" s="34">
        <f t="shared" si="10"/>
        <v>66</v>
      </c>
      <c r="S30" s="10">
        <f t="shared" si="10"/>
        <v>96</v>
      </c>
      <c r="T30" s="33">
        <f t="shared" si="10"/>
        <v>0</v>
      </c>
      <c r="U30" s="33"/>
      <c r="V30" s="33">
        <f t="shared" si="10"/>
        <v>0</v>
      </c>
      <c r="W30" s="33">
        <f t="shared" si="10"/>
        <v>0</v>
      </c>
      <c r="X30" s="234"/>
      <c r="Y30" s="34">
        <f t="shared" si="10"/>
        <v>96</v>
      </c>
    </row>
    <row r="31" spans="1:25" ht="12.75" customHeight="1">
      <c r="A31" s="42" t="s">
        <v>22</v>
      </c>
      <c r="B31" s="43" t="s">
        <v>61</v>
      </c>
      <c r="C31" s="12"/>
      <c r="D31" s="13"/>
      <c r="E31" s="14">
        <v>5</v>
      </c>
      <c r="F31" s="44">
        <f aca="true" t="shared" si="11" ref="F31:F36">H31+G31</f>
        <v>50</v>
      </c>
      <c r="G31" s="18">
        <v>18</v>
      </c>
      <c r="H31" s="45">
        <f aca="true" t="shared" si="12" ref="H31:H36">M31+R31+Y31</f>
        <v>32</v>
      </c>
      <c r="I31" s="5">
        <v>12</v>
      </c>
      <c r="J31" s="12"/>
      <c r="K31" s="13"/>
      <c r="L31" s="46"/>
      <c r="M31" s="47"/>
      <c r="N31" s="48"/>
      <c r="O31" s="166"/>
      <c r="P31" s="49"/>
      <c r="Q31" s="49"/>
      <c r="R31" s="47">
        <f aca="true" t="shared" si="13" ref="R31:R36">SUM(N31:Q31)</f>
        <v>0</v>
      </c>
      <c r="S31" s="48">
        <v>32</v>
      </c>
      <c r="T31" s="166"/>
      <c r="U31" s="166"/>
      <c r="V31" s="49"/>
      <c r="W31" s="134"/>
      <c r="X31" s="235"/>
      <c r="Y31" s="313">
        <f>S31</f>
        <v>32</v>
      </c>
    </row>
    <row r="32" spans="1:25" ht="12.75">
      <c r="A32" s="50" t="s">
        <v>23</v>
      </c>
      <c r="B32" s="51" t="s">
        <v>62</v>
      </c>
      <c r="C32" s="20"/>
      <c r="D32" s="21"/>
      <c r="E32" s="22">
        <v>5</v>
      </c>
      <c r="F32" s="52">
        <f t="shared" si="11"/>
        <v>48</v>
      </c>
      <c r="G32" s="26">
        <v>16</v>
      </c>
      <c r="H32" s="53">
        <f t="shared" si="12"/>
        <v>32</v>
      </c>
      <c r="I32" s="54">
        <v>12</v>
      </c>
      <c r="J32" s="20"/>
      <c r="K32" s="21"/>
      <c r="L32" s="55"/>
      <c r="M32" s="56"/>
      <c r="N32" s="57"/>
      <c r="O32" s="167"/>
      <c r="P32" s="58"/>
      <c r="Q32" s="58"/>
      <c r="R32" s="56">
        <f t="shared" si="13"/>
        <v>0</v>
      </c>
      <c r="S32" s="57">
        <v>32</v>
      </c>
      <c r="T32" s="167"/>
      <c r="U32" s="167"/>
      <c r="V32" s="58"/>
      <c r="W32" s="135"/>
      <c r="X32" s="236"/>
      <c r="Y32" s="171">
        <f>S32+V32+W32</f>
        <v>32</v>
      </c>
    </row>
    <row r="33" spans="1:25" ht="12.75">
      <c r="A33" s="50" t="s">
        <v>24</v>
      </c>
      <c r="B33" s="51" t="s">
        <v>46</v>
      </c>
      <c r="C33" s="20">
        <v>5</v>
      </c>
      <c r="D33" s="21"/>
      <c r="E33" s="22"/>
      <c r="F33" s="52">
        <f t="shared" si="11"/>
        <v>48</v>
      </c>
      <c r="G33" s="26">
        <v>16</v>
      </c>
      <c r="H33" s="53">
        <f t="shared" si="12"/>
        <v>32</v>
      </c>
      <c r="I33" s="54">
        <v>11</v>
      </c>
      <c r="J33" s="20"/>
      <c r="K33" s="21"/>
      <c r="L33" s="55"/>
      <c r="M33" s="56">
        <f>J33+K33+L33</f>
        <v>0</v>
      </c>
      <c r="N33" s="57"/>
      <c r="O33" s="167"/>
      <c r="P33" s="58"/>
      <c r="Q33" s="58"/>
      <c r="R33" s="56">
        <f t="shared" si="13"/>
        <v>0</v>
      </c>
      <c r="S33" s="57">
        <v>32</v>
      </c>
      <c r="T33" s="167"/>
      <c r="U33" s="167"/>
      <c r="V33" s="58"/>
      <c r="W33" s="135"/>
      <c r="X33" s="236"/>
      <c r="Y33" s="171">
        <f>S33+V33+W33</f>
        <v>32</v>
      </c>
    </row>
    <row r="34" spans="1:25" ht="13.5" customHeight="1">
      <c r="A34" s="50" t="s">
        <v>25</v>
      </c>
      <c r="B34" s="51" t="s">
        <v>63</v>
      </c>
      <c r="C34" s="20"/>
      <c r="D34" s="21"/>
      <c r="E34" s="22">
        <v>4</v>
      </c>
      <c r="F34" s="52">
        <f t="shared" si="11"/>
        <v>55</v>
      </c>
      <c r="G34" s="26">
        <v>17</v>
      </c>
      <c r="H34" s="53">
        <f t="shared" si="12"/>
        <v>38</v>
      </c>
      <c r="I34" s="54">
        <v>12</v>
      </c>
      <c r="J34" s="20"/>
      <c r="K34" s="21"/>
      <c r="L34" s="55"/>
      <c r="M34" s="56">
        <f>J34+K34+L34</f>
        <v>0</v>
      </c>
      <c r="N34" s="57">
        <v>16</v>
      </c>
      <c r="O34" s="167"/>
      <c r="P34" s="58">
        <v>22</v>
      </c>
      <c r="Q34" s="58"/>
      <c r="R34" s="56">
        <f t="shared" si="13"/>
        <v>38</v>
      </c>
      <c r="S34" s="57"/>
      <c r="T34" s="167"/>
      <c r="U34" s="167"/>
      <c r="V34" s="58"/>
      <c r="W34" s="135"/>
      <c r="X34" s="236"/>
      <c r="Y34" s="171">
        <f>S34+V34+W34</f>
        <v>0</v>
      </c>
    </row>
    <row r="35" spans="1:25" ht="25.5" customHeight="1">
      <c r="A35" s="50" t="s">
        <v>47</v>
      </c>
      <c r="B35" s="51" t="s">
        <v>64</v>
      </c>
      <c r="C35" s="20"/>
      <c r="D35" s="21"/>
      <c r="E35" s="22">
        <v>1</v>
      </c>
      <c r="F35" s="52">
        <f t="shared" si="11"/>
        <v>53</v>
      </c>
      <c r="G35" s="26">
        <v>19</v>
      </c>
      <c r="H35" s="53">
        <f t="shared" si="12"/>
        <v>34</v>
      </c>
      <c r="I35" s="54">
        <v>12</v>
      </c>
      <c r="J35" s="20">
        <v>34</v>
      </c>
      <c r="K35" s="21"/>
      <c r="L35" s="55"/>
      <c r="M35" s="56">
        <f>J35+K35+L35</f>
        <v>34</v>
      </c>
      <c r="N35" s="57"/>
      <c r="O35" s="167"/>
      <c r="P35" s="58"/>
      <c r="Q35" s="58"/>
      <c r="R35" s="56">
        <f t="shared" si="13"/>
        <v>0</v>
      </c>
      <c r="S35" s="57"/>
      <c r="T35" s="167"/>
      <c r="U35" s="167"/>
      <c r="V35" s="58"/>
      <c r="W35" s="135"/>
      <c r="X35" s="236"/>
      <c r="Y35" s="171">
        <f>S35+V35+W35</f>
        <v>0</v>
      </c>
    </row>
    <row r="36" spans="1:25" ht="15.75" customHeight="1" thickBot="1">
      <c r="A36" s="50" t="s">
        <v>27</v>
      </c>
      <c r="B36" s="59" t="s">
        <v>48</v>
      </c>
      <c r="C36" s="60"/>
      <c r="D36" s="61"/>
      <c r="E36" s="62">
        <v>4</v>
      </c>
      <c r="F36" s="63">
        <f t="shared" si="11"/>
        <v>45</v>
      </c>
      <c r="G36" s="26">
        <v>17</v>
      </c>
      <c r="H36" s="71">
        <f t="shared" si="12"/>
        <v>28</v>
      </c>
      <c r="I36" s="64">
        <v>11</v>
      </c>
      <c r="J36" s="60"/>
      <c r="K36" s="61"/>
      <c r="L36" s="65"/>
      <c r="M36" s="66"/>
      <c r="N36" s="67">
        <v>16</v>
      </c>
      <c r="O36" s="225"/>
      <c r="P36" s="330">
        <v>12</v>
      </c>
      <c r="Q36" s="68"/>
      <c r="R36" s="66">
        <f t="shared" si="13"/>
        <v>28</v>
      </c>
      <c r="S36" s="136"/>
      <c r="T36" s="168"/>
      <c r="U36" s="168"/>
      <c r="V36" s="137"/>
      <c r="W36" s="138"/>
      <c r="X36" s="237"/>
      <c r="Y36" s="314"/>
    </row>
    <row r="37" spans="1:25" ht="15.75" customHeight="1" thickBot="1">
      <c r="A37" s="40"/>
      <c r="B37" s="41" t="s">
        <v>65</v>
      </c>
      <c r="C37" s="10"/>
      <c r="D37" s="33"/>
      <c r="E37" s="34"/>
      <c r="F37" s="10">
        <f aca="true" t="shared" si="14" ref="F37:N37">SUM(F38:F40)</f>
        <v>150</v>
      </c>
      <c r="G37" s="10">
        <f t="shared" si="14"/>
        <v>50</v>
      </c>
      <c r="H37" s="10">
        <f t="shared" si="14"/>
        <v>100</v>
      </c>
      <c r="I37" s="10">
        <f t="shared" si="14"/>
        <v>30</v>
      </c>
      <c r="J37" s="10">
        <f t="shared" si="14"/>
        <v>0</v>
      </c>
      <c r="K37" s="33">
        <f t="shared" si="14"/>
        <v>0</v>
      </c>
      <c r="L37" s="33">
        <f t="shared" si="14"/>
        <v>0</v>
      </c>
      <c r="M37" s="34">
        <f t="shared" si="14"/>
        <v>0</v>
      </c>
      <c r="N37" s="10">
        <f t="shared" si="14"/>
        <v>16</v>
      </c>
      <c r="O37" s="78"/>
      <c r="P37" s="33">
        <f>SUM(P38:P40)</f>
        <v>22</v>
      </c>
      <c r="Q37" s="33"/>
      <c r="R37" s="34">
        <f>SUM(R38:R40)</f>
        <v>38</v>
      </c>
      <c r="S37" s="10">
        <f>SUM(S38:S40)</f>
        <v>46</v>
      </c>
      <c r="T37" s="33">
        <f>SUM(T38:T40)</f>
        <v>16</v>
      </c>
      <c r="U37" s="33"/>
      <c r="V37" s="33">
        <f>SUM(V38:V40)</f>
        <v>0</v>
      </c>
      <c r="W37" s="33">
        <f>SUM(W38:W40)</f>
        <v>0</v>
      </c>
      <c r="X37" s="234"/>
      <c r="Y37" s="34">
        <f>SUM(Y38:Y40)</f>
        <v>62</v>
      </c>
    </row>
    <row r="38" spans="1:25" ht="24.75" customHeight="1">
      <c r="A38" s="37" t="s">
        <v>66</v>
      </c>
      <c r="B38" s="284" t="s">
        <v>124</v>
      </c>
      <c r="C38" s="285"/>
      <c r="D38" s="286"/>
      <c r="E38" s="287">
        <v>5</v>
      </c>
      <c r="F38" s="288">
        <f aca="true" t="shared" si="15" ref="F38:F43">H38+G38</f>
        <v>46</v>
      </c>
      <c r="G38" s="6">
        <v>16</v>
      </c>
      <c r="H38" s="288">
        <f>M38+R38+Y38</f>
        <v>30</v>
      </c>
      <c r="I38" s="6">
        <v>10</v>
      </c>
      <c r="J38" s="155"/>
      <c r="K38" s="156"/>
      <c r="L38" s="152"/>
      <c r="M38" s="289"/>
      <c r="N38" s="290"/>
      <c r="O38" s="151"/>
      <c r="P38" s="152"/>
      <c r="Q38" s="152"/>
      <c r="R38" s="291">
        <f>SUM(N38:Q38)</f>
        <v>0</v>
      </c>
      <c r="S38" s="294">
        <v>14</v>
      </c>
      <c r="T38" s="152">
        <v>16</v>
      </c>
      <c r="U38" s="152"/>
      <c r="V38" s="152"/>
      <c r="W38" s="292"/>
      <c r="X38" s="293"/>
      <c r="Y38" s="315">
        <f>S38+T38+W38</f>
        <v>30</v>
      </c>
    </row>
    <row r="39" spans="1:25" ht="17.25" customHeight="1">
      <c r="A39" s="50" t="s">
        <v>123</v>
      </c>
      <c r="B39" s="51" t="s">
        <v>26</v>
      </c>
      <c r="C39" s="20"/>
      <c r="D39" s="21"/>
      <c r="E39" s="22">
        <v>4</v>
      </c>
      <c r="F39" s="53">
        <f>H39+G39</f>
        <v>56</v>
      </c>
      <c r="G39" s="54">
        <v>18</v>
      </c>
      <c r="H39" s="53">
        <f>M39+R39+Y39</f>
        <v>38</v>
      </c>
      <c r="I39" s="54">
        <v>10</v>
      </c>
      <c r="J39" s="23"/>
      <c r="K39" s="24"/>
      <c r="L39" s="69"/>
      <c r="M39" s="25"/>
      <c r="N39" s="70">
        <v>16</v>
      </c>
      <c r="O39" s="226"/>
      <c r="P39" s="331">
        <v>22</v>
      </c>
      <c r="Q39" s="69"/>
      <c r="R39" s="56">
        <f>SUM(N39:Q39)</f>
        <v>38</v>
      </c>
      <c r="S39" s="70"/>
      <c r="T39" s="69"/>
      <c r="U39" s="69"/>
      <c r="V39" s="69"/>
      <c r="W39" s="130"/>
      <c r="X39" s="239"/>
      <c r="Y39" s="171">
        <f>S39+V39+W39</f>
        <v>0</v>
      </c>
    </row>
    <row r="40" spans="1:25" ht="15.75" customHeight="1" thickBot="1">
      <c r="A40" s="276" t="s">
        <v>91</v>
      </c>
      <c r="B40" s="277" t="s">
        <v>67</v>
      </c>
      <c r="C40" s="27">
        <v>5</v>
      </c>
      <c r="D40" s="28"/>
      <c r="E40" s="29"/>
      <c r="F40" s="71">
        <f t="shared" si="15"/>
        <v>48</v>
      </c>
      <c r="G40" s="163">
        <v>16</v>
      </c>
      <c r="H40" s="71">
        <f>M40+R40+Y40</f>
        <v>32</v>
      </c>
      <c r="I40" s="163">
        <v>10</v>
      </c>
      <c r="J40" s="30"/>
      <c r="K40" s="31"/>
      <c r="L40" s="278"/>
      <c r="M40" s="32"/>
      <c r="N40" s="279"/>
      <c r="O40" s="280"/>
      <c r="P40" s="278"/>
      <c r="Q40" s="278"/>
      <c r="R40" s="281">
        <f>SUM(N40:Q40)</f>
        <v>0</v>
      </c>
      <c r="S40" s="282">
        <v>32</v>
      </c>
      <c r="T40" s="283"/>
      <c r="U40" s="283"/>
      <c r="V40" s="278"/>
      <c r="W40" s="139"/>
      <c r="X40" s="232"/>
      <c r="Y40" s="314">
        <f>S40+V40+W40+T40</f>
        <v>32</v>
      </c>
    </row>
    <row r="41" spans="1:25" ht="14.25" customHeight="1" thickBot="1">
      <c r="A41" s="40" t="s">
        <v>28</v>
      </c>
      <c r="B41" s="41" t="s">
        <v>29</v>
      </c>
      <c r="C41" s="10"/>
      <c r="D41" s="33"/>
      <c r="E41" s="34"/>
      <c r="F41" s="10">
        <f>F42+F46+F50</f>
        <v>1877</v>
      </c>
      <c r="G41" s="10">
        <f aca="true" t="shared" si="16" ref="G41:Y41">G42+G46+G50</f>
        <v>119</v>
      </c>
      <c r="H41" s="10">
        <f t="shared" si="16"/>
        <v>1758</v>
      </c>
      <c r="I41" s="10">
        <f t="shared" si="16"/>
        <v>127</v>
      </c>
      <c r="J41" s="10">
        <f t="shared" si="16"/>
        <v>68</v>
      </c>
      <c r="K41" s="33">
        <f t="shared" si="16"/>
        <v>126</v>
      </c>
      <c r="L41" s="33">
        <f t="shared" si="16"/>
        <v>108</v>
      </c>
      <c r="M41" s="34">
        <f t="shared" si="16"/>
        <v>302</v>
      </c>
      <c r="N41" s="10">
        <f t="shared" si="16"/>
        <v>112</v>
      </c>
      <c r="O41" s="78"/>
      <c r="P41" s="33">
        <f t="shared" si="16"/>
        <v>274</v>
      </c>
      <c r="Q41" s="33"/>
      <c r="R41" s="34">
        <f t="shared" si="16"/>
        <v>386</v>
      </c>
      <c r="S41" s="10">
        <f t="shared" si="16"/>
        <v>368</v>
      </c>
      <c r="T41" s="10">
        <f t="shared" si="16"/>
        <v>18</v>
      </c>
      <c r="U41" s="78"/>
      <c r="V41" s="33">
        <f t="shared" si="16"/>
        <v>216</v>
      </c>
      <c r="W41" s="33">
        <f t="shared" si="16"/>
        <v>468</v>
      </c>
      <c r="X41" s="234"/>
      <c r="Y41" s="34">
        <f t="shared" si="16"/>
        <v>1070</v>
      </c>
    </row>
    <row r="42" spans="1:25" ht="43.5" customHeight="1">
      <c r="A42" s="108" t="s">
        <v>30</v>
      </c>
      <c r="B42" s="107" t="s">
        <v>68</v>
      </c>
      <c r="C42" s="12">
        <v>6</v>
      </c>
      <c r="D42" s="72"/>
      <c r="E42" s="73"/>
      <c r="F42" s="44">
        <f t="shared" si="15"/>
        <v>402</v>
      </c>
      <c r="G42" s="17">
        <f>G43</f>
        <v>34</v>
      </c>
      <c r="H42" s="45">
        <f>H43+H44+H45</f>
        <v>368</v>
      </c>
      <c r="I42" s="140">
        <f aca="true" t="shared" si="17" ref="I42:Y42">I43+I44+I45</f>
        <v>26</v>
      </c>
      <c r="J42" s="44">
        <f t="shared" si="17"/>
        <v>68</v>
      </c>
      <c r="K42" s="72">
        <f t="shared" si="17"/>
        <v>126</v>
      </c>
      <c r="L42" s="72">
        <f t="shared" si="17"/>
        <v>18</v>
      </c>
      <c r="M42" s="73">
        <f t="shared" si="17"/>
        <v>212</v>
      </c>
      <c r="N42" s="44">
        <f t="shared" si="17"/>
        <v>0</v>
      </c>
      <c r="O42" s="140"/>
      <c r="P42" s="72">
        <f t="shared" si="17"/>
        <v>0</v>
      </c>
      <c r="Q42" s="72"/>
      <c r="R42" s="73">
        <f t="shared" si="17"/>
        <v>0</v>
      </c>
      <c r="S42" s="44">
        <f t="shared" si="17"/>
        <v>0</v>
      </c>
      <c r="T42" s="140"/>
      <c r="U42" s="140"/>
      <c r="V42" s="72">
        <f t="shared" si="17"/>
        <v>0</v>
      </c>
      <c r="W42" s="72">
        <f t="shared" si="17"/>
        <v>156</v>
      </c>
      <c r="X42" s="240"/>
      <c r="Y42" s="73">
        <f t="shared" si="17"/>
        <v>156</v>
      </c>
    </row>
    <row r="43" spans="1:25" ht="35.25" customHeight="1">
      <c r="A43" s="109" t="s">
        <v>44</v>
      </c>
      <c r="B43" s="51" t="s">
        <v>69</v>
      </c>
      <c r="C43" s="20"/>
      <c r="D43" s="21"/>
      <c r="E43" s="22">
        <v>1</v>
      </c>
      <c r="F43" s="52">
        <f t="shared" si="15"/>
        <v>102</v>
      </c>
      <c r="G43" s="26">
        <v>34</v>
      </c>
      <c r="H43" s="53">
        <f>M43+R43+W43</f>
        <v>68</v>
      </c>
      <c r="I43" s="141">
        <v>26</v>
      </c>
      <c r="J43" s="23">
        <v>68</v>
      </c>
      <c r="K43" s="24"/>
      <c r="L43" s="24"/>
      <c r="M43" s="25">
        <f>SUM(J43:L43)</f>
        <v>68</v>
      </c>
      <c r="N43" s="23"/>
      <c r="O43" s="164"/>
      <c r="P43" s="24"/>
      <c r="Q43" s="24"/>
      <c r="R43" s="56">
        <f>SUM(N43:Q43)</f>
        <v>0</v>
      </c>
      <c r="S43" s="74"/>
      <c r="T43" s="169"/>
      <c r="U43" s="169"/>
      <c r="V43" s="24"/>
      <c r="W43" s="130"/>
      <c r="X43" s="239"/>
      <c r="Y43" s="171"/>
    </row>
    <row r="44" spans="1:25" ht="15" customHeight="1">
      <c r="A44" s="177" t="s">
        <v>31</v>
      </c>
      <c r="B44" s="178" t="s">
        <v>32</v>
      </c>
      <c r="C44" s="179"/>
      <c r="D44" s="180"/>
      <c r="E44" s="181">
        <v>2</v>
      </c>
      <c r="F44" s="182">
        <f>H44</f>
        <v>144</v>
      </c>
      <c r="G44" s="183"/>
      <c r="H44" s="184">
        <f>M44+R44+W44</f>
        <v>144</v>
      </c>
      <c r="I44" s="185"/>
      <c r="J44" s="179"/>
      <c r="K44" s="180">
        <v>126</v>
      </c>
      <c r="L44" s="186">
        <v>18</v>
      </c>
      <c r="M44" s="187">
        <f>SUM(J44:L44)</f>
        <v>144</v>
      </c>
      <c r="N44" s="188"/>
      <c r="O44" s="191"/>
      <c r="P44" s="189"/>
      <c r="Q44" s="189"/>
      <c r="R44" s="190">
        <f>SUM(N44:Q44)</f>
        <v>0</v>
      </c>
      <c r="S44" s="188"/>
      <c r="T44" s="191"/>
      <c r="U44" s="191"/>
      <c r="V44" s="189"/>
      <c r="W44" s="192"/>
      <c r="X44" s="241"/>
      <c r="Y44" s="316"/>
    </row>
    <row r="45" spans="1:25" ht="15.75" customHeight="1" thickBot="1">
      <c r="A45" s="193" t="s">
        <v>33</v>
      </c>
      <c r="B45" s="194" t="s">
        <v>49</v>
      </c>
      <c r="C45" s="195"/>
      <c r="D45" s="196"/>
      <c r="E45" s="197">
        <v>6</v>
      </c>
      <c r="F45" s="182">
        <f>H45</f>
        <v>156</v>
      </c>
      <c r="G45" s="198"/>
      <c r="H45" s="184">
        <f>M45+R45+W45</f>
        <v>156</v>
      </c>
      <c r="I45" s="199"/>
      <c r="J45" s="200"/>
      <c r="K45" s="201"/>
      <c r="L45" s="201"/>
      <c r="M45" s="202"/>
      <c r="N45" s="200"/>
      <c r="O45" s="204"/>
      <c r="P45" s="201"/>
      <c r="Q45" s="201"/>
      <c r="R45" s="203">
        <f>SUM(N45:Q45)</f>
        <v>0</v>
      </c>
      <c r="S45" s="200"/>
      <c r="T45" s="204"/>
      <c r="U45" s="204"/>
      <c r="V45" s="201"/>
      <c r="W45" s="205">
        <v>156</v>
      </c>
      <c r="X45" s="242"/>
      <c r="Y45" s="317">
        <f>S45+V45+W45</f>
        <v>156</v>
      </c>
    </row>
    <row r="46" spans="1:25" ht="43.5" customHeight="1">
      <c r="A46" s="108" t="s">
        <v>34</v>
      </c>
      <c r="B46" s="110" t="s">
        <v>70</v>
      </c>
      <c r="C46" s="12">
        <v>6</v>
      </c>
      <c r="D46" s="72"/>
      <c r="E46" s="73"/>
      <c r="F46" s="44">
        <f>H46+G46</f>
        <v>633</v>
      </c>
      <c r="G46" s="17">
        <f>G47</f>
        <v>41</v>
      </c>
      <c r="H46" s="144">
        <f>H47+H48+H49</f>
        <v>592</v>
      </c>
      <c r="I46" s="142">
        <f aca="true" t="shared" si="18" ref="I46:Y46">I47+I48+I49</f>
        <v>56</v>
      </c>
      <c r="J46" s="75">
        <f t="shared" si="18"/>
        <v>0</v>
      </c>
      <c r="K46" s="131">
        <f t="shared" si="18"/>
        <v>0</v>
      </c>
      <c r="L46" s="131">
        <f t="shared" si="18"/>
        <v>90</v>
      </c>
      <c r="M46" s="17">
        <f t="shared" si="18"/>
        <v>90</v>
      </c>
      <c r="N46" s="75">
        <f t="shared" si="18"/>
        <v>112</v>
      </c>
      <c r="O46" s="142"/>
      <c r="P46" s="131">
        <f t="shared" si="18"/>
        <v>126</v>
      </c>
      <c r="Q46" s="131"/>
      <c r="R46" s="17">
        <f t="shared" si="18"/>
        <v>238</v>
      </c>
      <c r="S46" s="75">
        <f t="shared" si="18"/>
        <v>0</v>
      </c>
      <c r="T46" s="131">
        <f t="shared" si="18"/>
        <v>0</v>
      </c>
      <c r="U46" s="131"/>
      <c r="V46" s="131">
        <f t="shared" si="18"/>
        <v>108</v>
      </c>
      <c r="W46" s="131">
        <f t="shared" si="18"/>
        <v>156</v>
      </c>
      <c r="X46" s="238"/>
      <c r="Y46" s="17">
        <f t="shared" si="18"/>
        <v>264</v>
      </c>
    </row>
    <row r="47" spans="1:25" ht="48" customHeight="1">
      <c r="A47" s="215" t="s">
        <v>50</v>
      </c>
      <c r="B47" s="216" t="s">
        <v>71</v>
      </c>
      <c r="C47" s="217">
        <v>3</v>
      </c>
      <c r="D47" s="218"/>
      <c r="E47" s="219"/>
      <c r="F47" s="220">
        <f>H47+G47</f>
        <v>147</v>
      </c>
      <c r="G47" s="221">
        <v>41</v>
      </c>
      <c r="H47" s="53">
        <f>M47+R47+Y47</f>
        <v>106</v>
      </c>
      <c r="I47" s="141">
        <v>56</v>
      </c>
      <c r="J47" s="23"/>
      <c r="K47" s="24"/>
      <c r="L47" s="69">
        <v>90</v>
      </c>
      <c r="M47" s="25">
        <f>SUM(J47:L47)</f>
        <v>90</v>
      </c>
      <c r="N47" s="70">
        <v>16</v>
      </c>
      <c r="O47" s="226"/>
      <c r="P47" s="69"/>
      <c r="Q47" s="69"/>
      <c r="R47" s="56">
        <f>SUM(N47:Q47)</f>
        <v>16</v>
      </c>
      <c r="S47" s="70"/>
      <c r="T47" s="69"/>
      <c r="U47" s="69"/>
      <c r="V47" s="69"/>
      <c r="W47" s="132"/>
      <c r="X47" s="243"/>
      <c r="Y47" s="171">
        <f>S47+V47+W47</f>
        <v>0</v>
      </c>
    </row>
    <row r="48" spans="1:25" ht="12.75" customHeight="1">
      <c r="A48" s="177" t="s">
        <v>35</v>
      </c>
      <c r="B48" s="178" t="s">
        <v>32</v>
      </c>
      <c r="C48" s="179"/>
      <c r="D48" s="180"/>
      <c r="E48" s="181">
        <v>6</v>
      </c>
      <c r="F48" s="182">
        <f>H48</f>
        <v>330</v>
      </c>
      <c r="G48" s="181"/>
      <c r="H48" s="184">
        <f>M48+R48+Y48</f>
        <v>330</v>
      </c>
      <c r="I48" s="185"/>
      <c r="J48" s="206"/>
      <c r="K48" s="207"/>
      <c r="L48" s="207"/>
      <c r="M48" s="187">
        <f>SUM(J48:L48)</f>
        <v>0</v>
      </c>
      <c r="N48" s="206">
        <v>96</v>
      </c>
      <c r="O48" s="227"/>
      <c r="P48" s="207">
        <v>126</v>
      </c>
      <c r="Q48" s="207"/>
      <c r="R48" s="190">
        <f>SUM(N48:Q48)</f>
        <v>222</v>
      </c>
      <c r="S48" s="206"/>
      <c r="T48" s="207"/>
      <c r="U48" s="207"/>
      <c r="V48" s="207">
        <v>108</v>
      </c>
      <c r="W48" s="192"/>
      <c r="X48" s="241"/>
      <c r="Y48" s="208">
        <f>S48+V48+W48</f>
        <v>108</v>
      </c>
    </row>
    <row r="49" spans="1:25" ht="14.25" customHeight="1" thickBot="1">
      <c r="A49" s="193" t="s">
        <v>36</v>
      </c>
      <c r="B49" s="194" t="s">
        <v>49</v>
      </c>
      <c r="C49" s="195"/>
      <c r="D49" s="196"/>
      <c r="E49" s="197">
        <v>6</v>
      </c>
      <c r="F49" s="182">
        <f>H49</f>
        <v>156</v>
      </c>
      <c r="G49" s="209"/>
      <c r="H49" s="184">
        <f>M49+R49+W49</f>
        <v>156</v>
      </c>
      <c r="I49" s="210"/>
      <c r="J49" s="200"/>
      <c r="K49" s="201"/>
      <c r="L49" s="201"/>
      <c r="M49" s="202"/>
      <c r="N49" s="200"/>
      <c r="O49" s="204"/>
      <c r="P49" s="201"/>
      <c r="Q49" s="201"/>
      <c r="R49" s="203">
        <f>SUM(N49:Q49)</f>
        <v>0</v>
      </c>
      <c r="S49" s="200"/>
      <c r="T49" s="201"/>
      <c r="U49" s="201"/>
      <c r="V49" s="201"/>
      <c r="W49" s="205">
        <v>156</v>
      </c>
      <c r="X49" s="244"/>
      <c r="Y49" s="208">
        <f>S49+V49+W49</f>
        <v>156</v>
      </c>
    </row>
    <row r="50" spans="1:25" ht="34.5" customHeight="1">
      <c r="A50" s="108" t="s">
        <v>37</v>
      </c>
      <c r="B50" s="110" t="s">
        <v>72</v>
      </c>
      <c r="C50" s="12">
        <v>6</v>
      </c>
      <c r="D50" s="72"/>
      <c r="E50" s="73"/>
      <c r="F50" s="44">
        <f>H50+G50</f>
        <v>842</v>
      </c>
      <c r="G50" s="17">
        <f>G51</f>
        <v>44</v>
      </c>
      <c r="H50" s="144">
        <f>H51+H52+H53</f>
        <v>798</v>
      </c>
      <c r="I50" s="142">
        <f aca="true" t="shared" si="19" ref="I50:Y50">I51+I52+I53</f>
        <v>45</v>
      </c>
      <c r="J50" s="75">
        <f t="shared" si="19"/>
        <v>0</v>
      </c>
      <c r="K50" s="131">
        <f t="shared" si="19"/>
        <v>0</v>
      </c>
      <c r="L50" s="131">
        <f t="shared" si="19"/>
        <v>0</v>
      </c>
      <c r="M50" s="17">
        <f t="shared" si="19"/>
        <v>0</v>
      </c>
      <c r="N50" s="75">
        <f t="shared" si="19"/>
        <v>0</v>
      </c>
      <c r="O50" s="142"/>
      <c r="P50" s="131">
        <f t="shared" si="19"/>
        <v>148</v>
      </c>
      <c r="Q50" s="131"/>
      <c r="R50" s="17">
        <f t="shared" si="19"/>
        <v>148</v>
      </c>
      <c r="S50" s="75">
        <f t="shared" si="19"/>
        <v>368</v>
      </c>
      <c r="T50" s="131">
        <f t="shared" si="19"/>
        <v>18</v>
      </c>
      <c r="U50" s="131"/>
      <c r="V50" s="131">
        <f t="shared" si="19"/>
        <v>108</v>
      </c>
      <c r="W50" s="131">
        <f t="shared" si="19"/>
        <v>156</v>
      </c>
      <c r="X50" s="238"/>
      <c r="Y50" s="17">
        <f t="shared" si="19"/>
        <v>650</v>
      </c>
    </row>
    <row r="51" spans="1:25" ht="35.25" customHeight="1">
      <c r="A51" s="215" t="s">
        <v>45</v>
      </c>
      <c r="B51" s="216" t="s">
        <v>73</v>
      </c>
      <c r="C51" s="217"/>
      <c r="D51" s="218"/>
      <c r="E51" s="219">
        <v>5</v>
      </c>
      <c r="F51" s="220">
        <f>H51+G51</f>
        <v>152</v>
      </c>
      <c r="G51" s="221">
        <v>44</v>
      </c>
      <c r="H51" s="53">
        <f>M51+R51+Y51</f>
        <v>108</v>
      </c>
      <c r="I51" s="141">
        <v>45</v>
      </c>
      <c r="J51" s="23"/>
      <c r="K51" s="24"/>
      <c r="L51" s="69"/>
      <c r="M51" s="25"/>
      <c r="N51" s="70"/>
      <c r="O51" s="226"/>
      <c r="P51" s="69">
        <v>22</v>
      </c>
      <c r="Q51" s="69"/>
      <c r="R51" s="56">
        <f>SUM(N51:Q51)</f>
        <v>22</v>
      </c>
      <c r="S51" s="74">
        <v>80</v>
      </c>
      <c r="T51" s="69">
        <v>6</v>
      </c>
      <c r="U51" s="69"/>
      <c r="V51" s="69"/>
      <c r="W51" s="132"/>
      <c r="X51" s="243"/>
      <c r="Y51" s="171">
        <f>S51+T51</f>
        <v>86</v>
      </c>
    </row>
    <row r="52" spans="1:25" ht="14.25" customHeight="1">
      <c r="A52" s="177" t="s">
        <v>51</v>
      </c>
      <c r="B52" s="178" t="s">
        <v>32</v>
      </c>
      <c r="C52" s="179"/>
      <c r="D52" s="180"/>
      <c r="E52" s="181">
        <v>6</v>
      </c>
      <c r="F52" s="182">
        <f>H52</f>
        <v>534</v>
      </c>
      <c r="G52" s="181"/>
      <c r="H52" s="184">
        <f>M52+R52+Y52</f>
        <v>534</v>
      </c>
      <c r="I52" s="185"/>
      <c r="J52" s="206"/>
      <c r="K52" s="207"/>
      <c r="L52" s="207"/>
      <c r="M52" s="187"/>
      <c r="N52" s="206"/>
      <c r="O52" s="227"/>
      <c r="P52" s="207">
        <v>126</v>
      </c>
      <c r="Q52" s="207"/>
      <c r="R52" s="190">
        <f>SUM(N52:Q52)</f>
        <v>126</v>
      </c>
      <c r="S52" s="206">
        <v>288</v>
      </c>
      <c r="T52" s="207">
        <v>12</v>
      </c>
      <c r="U52" s="207"/>
      <c r="V52" s="207">
        <v>108</v>
      </c>
      <c r="W52" s="192"/>
      <c r="X52" s="241"/>
      <c r="Y52" s="208">
        <f>S52+V52+W52+T52</f>
        <v>408</v>
      </c>
    </row>
    <row r="53" spans="1:25" ht="14.25" customHeight="1" thickBot="1">
      <c r="A53" s="193" t="s">
        <v>38</v>
      </c>
      <c r="B53" s="194" t="s">
        <v>49</v>
      </c>
      <c r="C53" s="195"/>
      <c r="D53" s="196"/>
      <c r="E53" s="211">
        <v>6</v>
      </c>
      <c r="F53" s="182">
        <f>H53</f>
        <v>156</v>
      </c>
      <c r="G53" s="212"/>
      <c r="H53" s="213">
        <f>M53+R53+W53</f>
        <v>156</v>
      </c>
      <c r="I53" s="210"/>
      <c r="J53" s="200"/>
      <c r="K53" s="201"/>
      <c r="L53" s="201"/>
      <c r="M53" s="202"/>
      <c r="N53" s="200"/>
      <c r="O53" s="204"/>
      <c r="P53" s="201"/>
      <c r="Q53" s="201"/>
      <c r="R53" s="203">
        <f>SUM(N53:Q53)</f>
        <v>0</v>
      </c>
      <c r="S53" s="295"/>
      <c r="T53" s="296"/>
      <c r="U53" s="296"/>
      <c r="V53" s="296"/>
      <c r="W53" s="297">
        <v>156</v>
      </c>
      <c r="X53" s="244"/>
      <c r="Y53" s="298">
        <f>S53+V53+W53</f>
        <v>156</v>
      </c>
    </row>
    <row r="54" spans="1:25" ht="14.25" customHeight="1" thickBot="1">
      <c r="A54" s="76" t="s">
        <v>52</v>
      </c>
      <c r="B54" s="38" t="s">
        <v>19</v>
      </c>
      <c r="C54" s="6"/>
      <c r="D54" s="6"/>
      <c r="E54" s="4">
        <v>5</v>
      </c>
      <c r="F54" s="10">
        <v>68</v>
      </c>
      <c r="G54" s="77">
        <v>34</v>
      </c>
      <c r="H54" s="86">
        <v>34</v>
      </c>
      <c r="I54" s="143">
        <v>32</v>
      </c>
      <c r="J54" s="79"/>
      <c r="K54" s="80"/>
      <c r="L54" s="81"/>
      <c r="M54" s="36"/>
      <c r="N54" s="82"/>
      <c r="O54" s="170"/>
      <c r="P54" s="81"/>
      <c r="Q54" s="81"/>
      <c r="R54" s="83">
        <f>SUM(N54:Q54)</f>
        <v>0</v>
      </c>
      <c r="S54" s="82">
        <v>34</v>
      </c>
      <c r="T54" s="170"/>
      <c r="U54" s="170"/>
      <c r="V54" s="81"/>
      <c r="W54" s="133"/>
      <c r="X54" s="245"/>
      <c r="Y54" s="299">
        <f>S54+V54+W54+T54</f>
        <v>34</v>
      </c>
    </row>
    <row r="55" spans="1:25" ht="21.75" customHeight="1" thickBot="1">
      <c r="A55" s="85" t="s">
        <v>74</v>
      </c>
      <c r="B55" s="41" t="s">
        <v>40</v>
      </c>
      <c r="C55" s="86"/>
      <c r="D55" s="86"/>
      <c r="E55" s="86"/>
      <c r="F55" s="78"/>
      <c r="G55" s="7"/>
      <c r="H55" s="86" t="s">
        <v>115</v>
      </c>
      <c r="I55" s="129"/>
      <c r="J55" s="79"/>
      <c r="K55" s="80"/>
      <c r="L55" s="87"/>
      <c r="M55" s="84"/>
      <c r="N55" s="82"/>
      <c r="O55" s="170"/>
      <c r="P55" s="81"/>
      <c r="Q55" s="81"/>
      <c r="R55" s="84"/>
      <c r="S55" s="82"/>
      <c r="T55" s="170"/>
      <c r="U55" s="170"/>
      <c r="V55" s="81"/>
      <c r="W55" s="133"/>
      <c r="X55" s="245"/>
      <c r="Y55" s="299"/>
    </row>
    <row r="56" spans="1:25" ht="15.75" customHeight="1" thickBot="1">
      <c r="A56" s="88" t="s">
        <v>75</v>
      </c>
      <c r="B56" s="41" t="s">
        <v>76</v>
      </c>
      <c r="C56" s="86"/>
      <c r="D56" s="86"/>
      <c r="E56" s="86"/>
      <c r="F56" s="78"/>
      <c r="G56" s="7"/>
      <c r="H56" s="86" t="s">
        <v>116</v>
      </c>
      <c r="I56" s="129"/>
      <c r="J56" s="155"/>
      <c r="K56" s="156"/>
      <c r="L56" s="157"/>
      <c r="M56" s="158"/>
      <c r="N56" s="151"/>
      <c r="O56" s="151"/>
      <c r="P56" s="152"/>
      <c r="Q56" s="152"/>
      <c r="R56" s="153"/>
      <c r="S56" s="305"/>
      <c r="T56" s="306"/>
      <c r="U56" s="306"/>
      <c r="V56" s="306"/>
      <c r="W56" s="307"/>
      <c r="X56" s="307"/>
      <c r="Y56" s="318"/>
    </row>
    <row r="57" spans="1:25" ht="13.5" customHeight="1" thickBot="1">
      <c r="A57" s="351" t="s">
        <v>53</v>
      </c>
      <c r="B57" s="351"/>
      <c r="C57" s="9"/>
      <c r="D57" s="9"/>
      <c r="E57" s="9"/>
      <c r="F57" s="10">
        <f aca="true" t="shared" si="20" ref="F57:N57">F9+F29</f>
        <v>5472</v>
      </c>
      <c r="G57" s="10">
        <f t="shared" si="20"/>
        <v>1332</v>
      </c>
      <c r="H57" s="10">
        <f t="shared" si="20"/>
        <v>4140</v>
      </c>
      <c r="I57" s="125">
        <f t="shared" si="20"/>
        <v>557</v>
      </c>
      <c r="J57" s="148">
        <f t="shared" si="20"/>
        <v>612</v>
      </c>
      <c r="K57" s="149">
        <f t="shared" si="20"/>
        <v>756</v>
      </c>
      <c r="L57" s="149">
        <f t="shared" si="20"/>
        <v>108</v>
      </c>
      <c r="M57" s="150">
        <f t="shared" si="20"/>
        <v>1476</v>
      </c>
      <c r="N57" s="148">
        <f t="shared" si="20"/>
        <v>576</v>
      </c>
      <c r="O57" s="154"/>
      <c r="P57" s="149">
        <f>P9+P29</f>
        <v>792</v>
      </c>
      <c r="Q57" s="149"/>
      <c r="R57" s="150">
        <f>R9+R29</f>
        <v>1368</v>
      </c>
      <c r="S57" s="154">
        <f>S9+S29</f>
        <v>576</v>
      </c>
      <c r="T57" s="154">
        <f>T9+T29</f>
        <v>36</v>
      </c>
      <c r="U57" s="154"/>
      <c r="V57" s="149">
        <f>V9+V29</f>
        <v>216</v>
      </c>
      <c r="W57" s="149">
        <f>W9+W29</f>
        <v>468</v>
      </c>
      <c r="X57" s="246"/>
      <c r="Y57" s="150">
        <f>Y9+Y29</f>
        <v>1296</v>
      </c>
    </row>
    <row r="58" spans="1:25" ht="21.75" customHeight="1">
      <c r="A58" s="352" t="s">
        <v>92</v>
      </c>
      <c r="B58" s="353"/>
      <c r="C58" s="353"/>
      <c r="D58" s="353"/>
      <c r="E58" s="353"/>
      <c r="F58" s="353"/>
      <c r="G58" s="354"/>
      <c r="H58" s="336" t="s">
        <v>39</v>
      </c>
      <c r="I58" s="336"/>
      <c r="J58" s="145">
        <v>612</v>
      </c>
      <c r="K58" s="146">
        <f>K57-K59</f>
        <v>630</v>
      </c>
      <c r="L58" s="146">
        <f>L57-L59</f>
        <v>90</v>
      </c>
      <c r="M58" s="147">
        <f>SUM(J58:L58)</f>
        <v>1332</v>
      </c>
      <c r="N58" s="145">
        <v>480</v>
      </c>
      <c r="O58" s="228"/>
      <c r="P58" s="146">
        <v>540</v>
      </c>
      <c r="Q58" s="146"/>
      <c r="R58" s="147">
        <f>N58+P58</f>
        <v>1020</v>
      </c>
      <c r="S58" s="172">
        <f>S57-S59</f>
        <v>288</v>
      </c>
      <c r="T58" s="173">
        <f>T57-T59</f>
        <v>24</v>
      </c>
      <c r="U58" s="173"/>
      <c r="V58" s="173">
        <f>V57-V59</f>
        <v>0</v>
      </c>
      <c r="W58" s="173">
        <v>0</v>
      </c>
      <c r="X58" s="173"/>
      <c r="Y58" s="174">
        <f>S58+W58+T58</f>
        <v>312</v>
      </c>
    </row>
    <row r="59" spans="1:25" ht="16.5" customHeight="1">
      <c r="A59" s="348" t="s">
        <v>93</v>
      </c>
      <c r="B59" s="349"/>
      <c r="C59" s="349"/>
      <c r="D59" s="349"/>
      <c r="E59" s="349"/>
      <c r="F59" s="349"/>
      <c r="G59" s="350"/>
      <c r="H59" s="343" t="s">
        <v>41</v>
      </c>
      <c r="I59" s="343"/>
      <c r="J59" s="89">
        <v>0</v>
      </c>
      <c r="K59" s="90">
        <v>126</v>
      </c>
      <c r="L59" s="90">
        <v>18</v>
      </c>
      <c r="M59" s="147">
        <f>SUM(J59:L59)</f>
        <v>144</v>
      </c>
      <c r="N59" s="89">
        <v>96</v>
      </c>
      <c r="O59" s="229"/>
      <c r="P59" s="90">
        <v>252</v>
      </c>
      <c r="Q59" s="90"/>
      <c r="R59" s="147">
        <f>N59+P59</f>
        <v>348</v>
      </c>
      <c r="S59" s="89">
        <v>288</v>
      </c>
      <c r="T59" s="90">
        <v>12</v>
      </c>
      <c r="U59" s="90"/>
      <c r="V59" s="90">
        <v>216</v>
      </c>
      <c r="W59" s="90">
        <v>0</v>
      </c>
      <c r="X59" s="90"/>
      <c r="Y59" s="91">
        <f>SUM(S59:V59)</f>
        <v>516</v>
      </c>
    </row>
    <row r="60" spans="1:25" ht="15" customHeight="1">
      <c r="A60" s="340" t="s">
        <v>94</v>
      </c>
      <c r="B60" s="341"/>
      <c r="C60" s="341"/>
      <c r="D60" s="341"/>
      <c r="E60" s="341"/>
      <c r="F60" s="341"/>
      <c r="G60" s="342"/>
      <c r="H60" s="343" t="s">
        <v>54</v>
      </c>
      <c r="I60" s="343"/>
      <c r="J60" s="89">
        <v>0</v>
      </c>
      <c r="K60" s="90">
        <v>0</v>
      </c>
      <c r="L60" s="93">
        <v>0</v>
      </c>
      <c r="M60" s="91">
        <v>0</v>
      </c>
      <c r="N60" s="89">
        <v>0</v>
      </c>
      <c r="O60" s="229"/>
      <c r="P60" s="90">
        <v>0</v>
      </c>
      <c r="Q60" s="90"/>
      <c r="R60" s="91">
        <v>0</v>
      </c>
      <c r="S60" s="92">
        <v>0</v>
      </c>
      <c r="T60" s="304">
        <v>0</v>
      </c>
      <c r="U60" s="304">
        <v>0</v>
      </c>
      <c r="V60" s="90">
        <v>0</v>
      </c>
      <c r="W60" s="90">
        <v>468</v>
      </c>
      <c r="X60" s="90"/>
      <c r="Y60" s="91">
        <f>S60+W60+V60</f>
        <v>468</v>
      </c>
    </row>
    <row r="61" spans="1:25" ht="16.5" customHeight="1">
      <c r="A61" s="340"/>
      <c r="B61" s="341"/>
      <c r="C61" s="341"/>
      <c r="D61" s="341"/>
      <c r="E61" s="341"/>
      <c r="F61" s="341"/>
      <c r="G61" s="342"/>
      <c r="H61" s="343" t="s">
        <v>42</v>
      </c>
      <c r="I61" s="343"/>
      <c r="J61" s="96">
        <v>0</v>
      </c>
      <c r="K61" s="97">
        <v>0</v>
      </c>
      <c r="L61" s="97">
        <v>0</v>
      </c>
      <c r="M61" s="91">
        <v>0</v>
      </c>
      <c r="N61" s="96">
        <v>2</v>
      </c>
      <c r="O61" s="230"/>
      <c r="P61" s="97">
        <v>3</v>
      </c>
      <c r="Q61" s="97"/>
      <c r="R61" s="98">
        <v>5</v>
      </c>
      <c r="S61" s="96">
        <v>1</v>
      </c>
      <c r="T61" s="304">
        <v>0</v>
      </c>
      <c r="U61" s="304">
        <v>0</v>
      </c>
      <c r="V61" s="97">
        <v>0</v>
      </c>
      <c r="W61" s="97">
        <v>0</v>
      </c>
      <c r="X61" s="97"/>
      <c r="Y61" s="126">
        <v>4</v>
      </c>
    </row>
    <row r="62" spans="1:25" ht="15" customHeight="1">
      <c r="A62" s="94"/>
      <c r="B62" s="95"/>
      <c r="C62" s="95"/>
      <c r="D62" s="95"/>
      <c r="E62" s="95"/>
      <c r="F62" s="95"/>
      <c r="G62" s="95"/>
      <c r="H62" s="343" t="s">
        <v>55</v>
      </c>
      <c r="I62" s="343"/>
      <c r="J62" s="96">
        <v>0</v>
      </c>
      <c r="K62" s="97">
        <v>6</v>
      </c>
      <c r="L62" s="97">
        <v>0</v>
      </c>
      <c r="M62" s="91">
        <v>6</v>
      </c>
      <c r="N62" s="96" t="s">
        <v>95</v>
      </c>
      <c r="O62" s="230"/>
      <c r="P62" s="97">
        <v>9</v>
      </c>
      <c r="Q62" s="97"/>
      <c r="R62" s="98">
        <v>10</v>
      </c>
      <c r="S62" s="96">
        <v>0</v>
      </c>
      <c r="T62" s="304">
        <v>0</v>
      </c>
      <c r="U62" s="304">
        <v>0</v>
      </c>
      <c r="V62" s="97">
        <v>0</v>
      </c>
      <c r="W62" s="97">
        <v>0</v>
      </c>
      <c r="X62" s="97"/>
      <c r="Y62" s="126">
        <v>3</v>
      </c>
    </row>
    <row r="63" spans="1:25" ht="16.5" customHeight="1" thickBot="1">
      <c r="A63" s="99"/>
      <c r="B63" s="100"/>
      <c r="C63" s="100"/>
      <c r="D63" s="100"/>
      <c r="E63" s="100"/>
      <c r="F63" s="100"/>
      <c r="G63" s="100"/>
      <c r="H63" s="339" t="s">
        <v>43</v>
      </c>
      <c r="I63" s="339"/>
      <c r="J63" s="101">
        <v>0</v>
      </c>
      <c r="K63" s="102">
        <v>0</v>
      </c>
      <c r="L63" s="102">
        <v>0</v>
      </c>
      <c r="M63" s="127">
        <v>0</v>
      </c>
      <c r="N63" s="101">
        <v>0</v>
      </c>
      <c r="O63" s="231"/>
      <c r="P63" s="102">
        <v>0</v>
      </c>
      <c r="Q63" s="102"/>
      <c r="R63" s="103">
        <v>0</v>
      </c>
      <c r="S63" s="101">
        <v>0</v>
      </c>
      <c r="T63" s="214">
        <v>0</v>
      </c>
      <c r="U63" s="214">
        <v>0</v>
      </c>
      <c r="V63" s="102">
        <v>0</v>
      </c>
      <c r="W63" s="102">
        <v>0</v>
      </c>
      <c r="X63" s="102"/>
      <c r="Y63" s="128">
        <v>0</v>
      </c>
    </row>
  </sheetData>
  <sheetProtection selectLockedCells="1" selectUnlockedCells="1"/>
  <mergeCells count="42">
    <mergeCell ref="U5:X5"/>
    <mergeCell ref="K6:L6"/>
    <mergeCell ref="S6:T6"/>
    <mergeCell ref="U6:X6"/>
    <mergeCell ref="A11:A12"/>
    <mergeCell ref="H62:I62"/>
    <mergeCell ref="A59:G59"/>
    <mergeCell ref="H59:I59"/>
    <mergeCell ref="A57:B57"/>
    <mergeCell ref="A58:G58"/>
    <mergeCell ref="A60:G61"/>
    <mergeCell ref="H5:H7"/>
    <mergeCell ref="I5:I7"/>
    <mergeCell ref="H60:I60"/>
    <mergeCell ref="A3:A7"/>
    <mergeCell ref="B3:B7"/>
    <mergeCell ref="F3:I3"/>
    <mergeCell ref="F4:F7"/>
    <mergeCell ref="H61:I61"/>
    <mergeCell ref="C3:E3"/>
    <mergeCell ref="R4:R7"/>
    <mergeCell ref="N6:N7"/>
    <mergeCell ref="O6:O7"/>
    <mergeCell ref="N5:O5"/>
    <mergeCell ref="N4:Q4"/>
    <mergeCell ref="H63:I63"/>
    <mergeCell ref="C4:C7"/>
    <mergeCell ref="D4:D7"/>
    <mergeCell ref="E4:E7"/>
    <mergeCell ref="H58:I58"/>
    <mergeCell ref="G4:G7"/>
    <mergeCell ref="H4:I4"/>
    <mergeCell ref="Y4:Y7"/>
    <mergeCell ref="S5:T5"/>
    <mergeCell ref="J3:Y3"/>
    <mergeCell ref="S4:W4"/>
    <mergeCell ref="P6:Q6"/>
    <mergeCell ref="K5:L5"/>
    <mergeCell ref="M4:M7"/>
    <mergeCell ref="J4:L4"/>
    <mergeCell ref="J6:J7"/>
    <mergeCell ref="P5:Q5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Ivanova</cp:lastModifiedBy>
  <cp:lastPrinted>2020-05-19T01:57:56Z</cp:lastPrinted>
  <dcterms:modified xsi:type="dcterms:W3CDTF">2021-09-20T09:45:58Z</dcterms:modified>
  <cp:category/>
  <cp:version/>
  <cp:contentType/>
  <cp:contentStatus/>
</cp:coreProperties>
</file>