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0" activeTab="0"/>
  </bookViews>
  <sheets>
    <sheet name="43.01.02 парикмахер" sheetId="1" r:id="rId1"/>
  </sheets>
  <definedNames/>
  <calcPr fullCalcOnLoad="1"/>
</workbook>
</file>

<file path=xl/sharedStrings.xml><?xml version="1.0" encoding="utf-8"?>
<sst xmlns="http://schemas.openxmlformats.org/spreadsheetml/2006/main" count="163" uniqueCount="152">
  <si>
    <t>План учебного процесса по профессии 43.01.02 Парикмахер</t>
  </si>
  <si>
    <t>I курс</t>
  </si>
  <si>
    <t>Итого за I курс</t>
  </si>
  <si>
    <t>II курс</t>
  </si>
  <si>
    <t>Итого за II курс</t>
  </si>
  <si>
    <t>III курс</t>
  </si>
  <si>
    <t>Итого за III курс</t>
  </si>
  <si>
    <t>Экзамены</t>
  </si>
  <si>
    <t>Зачеты</t>
  </si>
  <si>
    <t>Дифференцированные зачеты</t>
  </si>
  <si>
    <t>всего занятий</t>
  </si>
  <si>
    <t>в т.ч.лаб.и практ. занятий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</si>
  <si>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</si>
  <si>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</si>
  <si>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</si>
  <si>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</si>
  <si>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</si>
  <si>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>Иностранный язык</t>
  </si>
  <si>
    <t>История</t>
  </si>
  <si>
    <t>Физическая культура</t>
  </si>
  <si>
    <t>Итого по циклу</t>
  </si>
  <si>
    <t>Обязательная часть циклов ОПОП и раздел «Физическая культура»</t>
  </si>
  <si>
    <t>ОП.00</t>
  </si>
  <si>
    <t>Общепрофессиональный цикл</t>
  </si>
  <si>
    <t>ОП.01</t>
  </si>
  <si>
    <t>Экономические и правовые основы профессиональной деятельности</t>
  </si>
  <si>
    <t>ОП.02</t>
  </si>
  <si>
    <t>Основы культуры профессионального общения</t>
  </si>
  <si>
    <t>ОП.03</t>
  </si>
  <si>
    <t>Санитария и гигиена</t>
  </si>
  <si>
    <t>ОП.04</t>
  </si>
  <si>
    <t>Основы физиологии кожи и волос</t>
  </si>
  <si>
    <t>ОП.05</t>
  </si>
  <si>
    <t>Специальный рисунок</t>
  </si>
  <si>
    <t>ОП.06</t>
  </si>
  <si>
    <t>Безопасность жизнедеятельности</t>
  </si>
  <si>
    <t>Вариативная часть учебных циклов ППКРС</t>
  </si>
  <si>
    <t>ОП.07</t>
  </si>
  <si>
    <t>Стилистика и визажное искусство</t>
  </si>
  <si>
    <t>История развития парикмахерского искусства</t>
  </si>
  <si>
    <t>П.00</t>
  </si>
  <si>
    <t>Профессиональный цикл</t>
  </si>
  <si>
    <t>ПМ.00</t>
  </si>
  <si>
    <t>Профессиональные модули</t>
  </si>
  <si>
    <t>ПМ.01</t>
  </si>
  <si>
    <t>Выполнение стрижек и укладок волос</t>
  </si>
  <si>
    <t>МДК.01.01</t>
  </si>
  <si>
    <t>Стрижки и укладки волос</t>
  </si>
  <si>
    <t>УП.01</t>
  </si>
  <si>
    <t xml:space="preserve">Учебная практика </t>
  </si>
  <si>
    <t>ПП.01</t>
  </si>
  <si>
    <t>Производственная практика</t>
  </si>
  <si>
    <t>ПМ.02</t>
  </si>
  <si>
    <t>Выполнение химической завивки волос</t>
  </si>
  <si>
    <t>МДК.02.01</t>
  </si>
  <si>
    <t>Химическая завивка волос</t>
  </si>
  <si>
    <t>УП.02</t>
  </si>
  <si>
    <t>ПП.02</t>
  </si>
  <si>
    <t>ПМ.03</t>
  </si>
  <si>
    <t>Выполнение окрашивания волос</t>
  </si>
  <si>
    <t>МДК.03.01</t>
  </si>
  <si>
    <t>Окрашивание волос</t>
  </si>
  <si>
    <t>УП.03</t>
  </si>
  <si>
    <t>ПП.03</t>
  </si>
  <si>
    <t>ПМ.04</t>
  </si>
  <si>
    <t>Оформление причесок</t>
  </si>
  <si>
    <t>МДК.04.01</t>
  </si>
  <si>
    <t>Искусство прически</t>
  </si>
  <si>
    <t>УП.04</t>
  </si>
  <si>
    <t>ПП.04</t>
  </si>
  <si>
    <t>ФК.00</t>
  </si>
  <si>
    <t xml:space="preserve">                 Всего</t>
  </si>
  <si>
    <t>ГИА.00</t>
  </si>
  <si>
    <t>Государственная (итоговая) аттестация</t>
  </si>
  <si>
    <t>ПА.00</t>
  </si>
  <si>
    <t>Промежуточная аттестация</t>
  </si>
  <si>
    <t>Всего</t>
  </si>
  <si>
    <t>дисциплин и МДК</t>
  </si>
  <si>
    <t>учебной практики</t>
  </si>
  <si>
    <t>произв. практики</t>
  </si>
  <si>
    <t>экзаменов</t>
  </si>
  <si>
    <t>дифф. зачетов</t>
  </si>
  <si>
    <t>зачетов</t>
  </si>
  <si>
    <t>3у/п</t>
  </si>
  <si>
    <t>Объем образовательной программы</t>
  </si>
  <si>
    <t>всего</t>
  </si>
  <si>
    <t>Перечень видов учебной деятельности</t>
  </si>
  <si>
    <t>код</t>
  </si>
  <si>
    <t>наименование</t>
  </si>
  <si>
    <t>Основы безопасности жизнедеятельности</t>
  </si>
  <si>
    <t>Технология проектной деятельности (индивидуальный проект)</t>
  </si>
  <si>
    <t>Консультации для обучающихся по очной форме обучения образовательной организацией из расчета 4 часа на одного обучающегося на каждый учебный год</t>
  </si>
  <si>
    <t>ОП.08</t>
  </si>
  <si>
    <t>ОП.09</t>
  </si>
  <si>
    <t xml:space="preserve">Выпускная квалификационная работа: выпускная 
практическая квалификационная работа и письменная
 экзаменационная работа </t>
  </si>
  <si>
    <t>Государственная (итоговая) аттестация: с 15.06 по 28.06</t>
  </si>
  <si>
    <t>Астрономия</t>
  </si>
  <si>
    <t xml:space="preserve">Русский язык </t>
  </si>
  <si>
    <t>1;3</t>
  </si>
  <si>
    <t>2;4</t>
  </si>
  <si>
    <t>Литература</t>
  </si>
  <si>
    <t>Формы промежуточной аттестации (по семестрам)</t>
  </si>
  <si>
    <t>самостоятельная  работа</t>
  </si>
  <si>
    <t>Нагрузка во взаимодействии с преподавателем</t>
  </si>
  <si>
    <t>Распределение обязательной аудиторной нагрузки (включая обязательную нагрузку и все виды практики в составе профессиональных модулей) по курсам и семестрам (час.в семестре)</t>
  </si>
  <si>
    <t>2 нед</t>
  </si>
  <si>
    <t>2п/а</t>
  </si>
  <si>
    <t>Родной язык</t>
  </si>
  <si>
    <t>Обществознание (вкл. экономику и право)</t>
  </si>
  <si>
    <t>Химия</t>
  </si>
  <si>
    <t>Биология</t>
  </si>
  <si>
    <t>Черчение</t>
  </si>
  <si>
    <t xml:space="preserve">6 семестр </t>
  </si>
  <si>
    <t>1 п/а</t>
  </si>
  <si>
    <t>13п/п</t>
  </si>
  <si>
    <t>1п/а</t>
  </si>
  <si>
    <t>Общеобразовательные учебные предметы</t>
  </si>
  <si>
    <t>ОУП.00</t>
  </si>
  <si>
    <t>Общие учебные предметы</t>
  </si>
  <si>
    <t>ОУП.01</t>
  </si>
  <si>
    <t>ОУП.02</t>
  </si>
  <si>
    <t>ОУП.03</t>
  </si>
  <si>
    <t>ОУП.04 У</t>
  </si>
  <si>
    <t>Математика</t>
  </si>
  <si>
    <t>ОУП.05</t>
  </si>
  <si>
    <t>1;4</t>
  </si>
  <si>
    <t>ОУП.06</t>
  </si>
  <si>
    <t>ОУП.07</t>
  </si>
  <si>
    <t>ОУП.08</t>
  </si>
  <si>
    <t>УПВ</t>
  </si>
  <si>
    <t>Учебные предметы по выбору</t>
  </si>
  <si>
    <t>УПВ.01</t>
  </si>
  <si>
    <t>УПВ.02 У</t>
  </si>
  <si>
    <t>Информатика</t>
  </si>
  <si>
    <t>УПВ.03 У</t>
  </si>
  <si>
    <t>ДУП</t>
  </si>
  <si>
    <t>Дополнительные учебные предметы</t>
  </si>
  <si>
    <t>ДУП.01</t>
  </si>
  <si>
    <t>Основы профессиональной деятельности</t>
  </si>
  <si>
    <t>Р.1</t>
  </si>
  <si>
    <t>Р.2</t>
  </si>
  <si>
    <t>3;4</t>
  </si>
  <si>
    <t>1;2</t>
  </si>
  <si>
    <t>Р.3</t>
  </si>
  <si>
    <t>Р.4</t>
  </si>
  <si>
    <t>Р.5</t>
  </si>
  <si>
    <t xml:space="preserve">Индивидуальный проект </t>
  </si>
  <si>
    <t>География</t>
  </si>
  <si>
    <t>Экономика</t>
  </si>
  <si>
    <t>Р.6</t>
  </si>
  <si>
    <t>ОП.10</t>
  </si>
  <si>
    <t>Основы предпринимательства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</si>
</sst>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7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wrapText="1"/>
    </xf>
    <xf numFmtId="1" fontId="2" fillId="0" borderId="25" xfId="0" applyNumberFormat="1" applyFont="1" applyBorder="1" applyAlignment="1">
      <alignment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vertical="top" wrapText="1"/>
    </xf>
    <xf numFmtId="1" fontId="4" fillId="0" borderId="36" xfId="0" applyNumberFormat="1" applyFont="1" applyBorder="1" applyAlignment="1">
      <alignment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2" xfId="0" applyNumberFormat="1" applyFont="1" applyBorder="1" applyAlignment="1">
      <alignment vertical="top" wrapText="1"/>
    </xf>
    <xf numFmtId="1" fontId="2" fillId="0" borderId="37" xfId="0" applyNumberFormat="1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1" fontId="4" fillId="0" borderId="18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vertical="top" wrapText="1"/>
    </xf>
    <xf numFmtId="1" fontId="2" fillId="0" borderId="25" xfId="0" applyNumberFormat="1" applyFon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vertical="top" wrapText="1"/>
    </xf>
    <xf numFmtId="1" fontId="2" fillId="0" borderId="36" xfId="0" applyNumberFormat="1" applyFont="1" applyBorder="1" applyAlignment="1">
      <alignment vertical="top" wrapText="1"/>
    </xf>
    <xf numFmtId="1" fontId="4" fillId="0" borderId="34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6" fillId="0" borderId="42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vertical="top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top" wrapText="1"/>
    </xf>
    <xf numFmtId="1" fontId="4" fillId="0" borderId="30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vertical="top" wrapText="1"/>
    </xf>
    <xf numFmtId="1" fontId="4" fillId="0" borderId="45" xfId="0" applyNumberFormat="1" applyFont="1" applyBorder="1" applyAlignment="1">
      <alignment vertical="top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1" fontId="4" fillId="0" borderId="48" xfId="0" applyNumberFormat="1" applyFont="1" applyBorder="1" applyAlignment="1">
      <alignment vertical="top" wrapText="1"/>
    </xf>
    <xf numFmtId="1" fontId="4" fillId="0" borderId="49" xfId="0" applyNumberFormat="1" applyFont="1" applyBorder="1" applyAlignment="1">
      <alignment vertical="top" wrapText="1"/>
    </xf>
    <xf numFmtId="1" fontId="4" fillId="0" borderId="16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6" fillId="0" borderId="52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vertical="top" wrapText="1"/>
    </xf>
    <xf numFmtId="1" fontId="4" fillId="0" borderId="55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wrapText="1"/>
    </xf>
    <xf numFmtId="1" fontId="2" fillId="0" borderId="60" xfId="0" applyNumberFormat="1" applyFont="1" applyBorder="1" applyAlignment="1">
      <alignment wrapText="1"/>
    </xf>
    <xf numFmtId="1" fontId="2" fillId="0" borderId="51" xfId="0" applyNumberFormat="1" applyFont="1" applyBorder="1" applyAlignment="1">
      <alignment wrapText="1"/>
    </xf>
    <xf numFmtId="1" fontId="3" fillId="0" borderId="61" xfId="0" applyNumberFormat="1" applyFont="1" applyBorder="1" applyAlignment="1">
      <alignment horizontal="center" vertical="center" wrapText="1"/>
    </xf>
    <xf numFmtId="1" fontId="2" fillId="34" borderId="26" xfId="0" applyNumberFormat="1" applyFont="1" applyFill="1" applyBorder="1" applyAlignment="1">
      <alignment horizontal="center" vertical="center" wrapText="1"/>
    </xf>
    <xf numFmtId="1" fontId="2" fillId="34" borderId="27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>
      <alignment horizontal="center" vertical="center" wrapText="1"/>
    </xf>
    <xf numFmtId="1" fontId="2" fillId="34" borderId="26" xfId="0" applyNumberFormat="1" applyFont="1" applyFill="1" applyBorder="1" applyAlignment="1">
      <alignment horizontal="center" vertical="center"/>
    </xf>
    <xf numFmtId="1" fontId="2" fillId="34" borderId="28" xfId="0" applyNumberFormat="1" applyFont="1" applyFill="1" applyBorder="1" applyAlignment="1">
      <alignment horizontal="center" vertical="center"/>
    </xf>
    <xf numFmtId="1" fontId="2" fillId="34" borderId="27" xfId="0" applyNumberFormat="1" applyFont="1" applyFill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" fontId="2" fillId="34" borderId="24" xfId="0" applyNumberFormat="1" applyFont="1" applyFill="1" applyBorder="1" applyAlignment="1">
      <alignment vertical="top" wrapText="1"/>
    </xf>
    <xf numFmtId="1" fontId="2" fillId="34" borderId="25" xfId="0" applyNumberFormat="1" applyFont="1" applyFill="1" applyBorder="1" applyAlignment="1">
      <alignment vertical="top" wrapText="1"/>
    </xf>
    <xf numFmtId="1" fontId="4" fillId="34" borderId="26" xfId="0" applyNumberFormat="1" applyFont="1" applyFill="1" applyBorder="1" applyAlignment="1">
      <alignment horizontal="center" vertical="center" wrapText="1"/>
    </xf>
    <xf numFmtId="1" fontId="2" fillId="34" borderId="38" xfId="0" applyNumberFormat="1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 wrapText="1"/>
    </xf>
    <xf numFmtId="1" fontId="6" fillId="34" borderId="28" xfId="0" applyNumberFormat="1" applyFont="1" applyFill="1" applyBorder="1" applyAlignment="1">
      <alignment horizontal="center" vertical="center" wrapText="1"/>
    </xf>
    <xf numFmtId="1" fontId="5" fillId="34" borderId="26" xfId="0" applyNumberFormat="1" applyFont="1" applyFill="1" applyBorder="1" applyAlignment="1">
      <alignment horizontal="center" vertical="center"/>
    </xf>
    <xf numFmtId="1" fontId="5" fillId="34" borderId="27" xfId="0" applyNumberFormat="1" applyFont="1" applyFill="1" applyBorder="1" applyAlignment="1">
      <alignment horizontal="center" vertical="center"/>
    </xf>
    <xf numFmtId="1" fontId="5" fillId="34" borderId="33" xfId="0" applyNumberFormat="1" applyFont="1" applyFill="1" applyBorder="1" applyAlignment="1">
      <alignment horizontal="center" vertical="center"/>
    </xf>
    <xf numFmtId="1" fontId="5" fillId="34" borderId="28" xfId="0" applyNumberFormat="1" applyFont="1" applyFill="1" applyBorder="1" applyAlignment="1">
      <alignment horizontal="center" vertical="center"/>
    </xf>
    <xf numFmtId="1" fontId="4" fillId="34" borderId="23" xfId="0" applyNumberFormat="1" applyFont="1" applyFill="1" applyBorder="1" applyAlignment="1">
      <alignment horizontal="center" vertical="center"/>
    </xf>
    <xf numFmtId="1" fontId="6" fillId="34" borderId="28" xfId="0" applyNumberFormat="1" applyFont="1" applyFill="1" applyBorder="1" applyAlignment="1">
      <alignment horizontal="center" vertical="center"/>
    </xf>
    <xf numFmtId="1" fontId="4" fillId="34" borderId="28" xfId="0" applyNumberFormat="1" applyFont="1" applyFill="1" applyBorder="1" applyAlignment="1">
      <alignment horizontal="center" vertical="center"/>
    </xf>
    <xf numFmtId="1" fontId="2" fillId="34" borderId="24" xfId="0" applyNumberFormat="1" applyFont="1" applyFill="1" applyBorder="1" applyAlignment="1">
      <alignment wrapText="1"/>
    </xf>
    <xf numFmtId="1" fontId="2" fillId="35" borderId="14" xfId="0" applyNumberFormat="1" applyFont="1" applyFill="1" applyBorder="1" applyAlignment="1">
      <alignment wrapText="1"/>
    </xf>
    <xf numFmtId="1" fontId="4" fillId="35" borderId="12" xfId="0" applyNumberFormat="1" applyFont="1" applyFill="1" applyBorder="1" applyAlignment="1">
      <alignment wrapText="1"/>
    </xf>
    <xf numFmtId="1" fontId="2" fillId="35" borderId="13" xfId="0" applyNumberFormat="1" applyFont="1" applyFill="1" applyBorder="1" applyAlignment="1">
      <alignment horizontal="center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1" fontId="4" fillId="35" borderId="16" xfId="0" applyNumberFormat="1" applyFont="1" applyFill="1" applyBorder="1" applyAlignment="1">
      <alignment horizontal="center" vertical="center" wrapText="1"/>
    </xf>
    <xf numFmtId="1" fontId="4" fillId="35" borderId="13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vertical="top" wrapText="1"/>
    </xf>
    <xf numFmtId="1" fontId="7" fillId="35" borderId="25" xfId="0" applyNumberFormat="1" applyFont="1" applyFill="1" applyBorder="1" applyAlignment="1">
      <alignment vertical="top" wrapText="1"/>
    </xf>
    <xf numFmtId="1" fontId="2" fillId="35" borderId="26" xfId="0" applyNumberFormat="1" applyFont="1" applyFill="1" applyBorder="1" applyAlignment="1">
      <alignment horizontal="center" vertical="center" wrapText="1"/>
    </xf>
    <xf numFmtId="1" fontId="2" fillId="35" borderId="27" xfId="0" applyNumberFormat="1" applyFont="1" applyFill="1" applyBorder="1" applyAlignment="1">
      <alignment horizontal="center" vertical="center" wrapText="1"/>
    </xf>
    <xf numFmtId="1" fontId="4" fillId="35" borderId="26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1" fontId="4" fillId="35" borderId="28" xfId="0" applyNumberFormat="1" applyFont="1" applyFill="1" applyBorder="1" applyAlignment="1">
      <alignment horizontal="center" vertical="center" wrapText="1"/>
    </xf>
    <xf numFmtId="1" fontId="6" fillId="35" borderId="28" xfId="0" applyNumberFormat="1" applyFont="1" applyFill="1" applyBorder="1" applyAlignment="1">
      <alignment horizontal="center" vertical="center" wrapText="1"/>
    </xf>
    <xf numFmtId="1" fontId="5" fillId="35" borderId="26" xfId="0" applyNumberFormat="1" applyFont="1" applyFill="1" applyBorder="1" applyAlignment="1">
      <alignment horizontal="center" vertical="center"/>
    </xf>
    <xf numFmtId="1" fontId="5" fillId="35" borderId="27" xfId="0" applyNumberFormat="1" applyFont="1" applyFill="1" applyBorder="1" applyAlignment="1">
      <alignment horizontal="center" vertical="center"/>
    </xf>
    <xf numFmtId="1" fontId="6" fillId="35" borderId="28" xfId="0" applyNumberFormat="1" applyFont="1" applyFill="1" applyBorder="1" applyAlignment="1">
      <alignment horizontal="center" vertical="center"/>
    </xf>
    <xf numFmtId="1" fontId="4" fillId="35" borderId="28" xfId="0" applyNumberFormat="1" applyFont="1" applyFill="1" applyBorder="1" applyAlignment="1">
      <alignment horizontal="center" vertical="center"/>
    </xf>
    <xf numFmtId="1" fontId="2" fillId="35" borderId="62" xfId="0" applyNumberFormat="1" applyFont="1" applyFill="1" applyBorder="1" applyAlignment="1">
      <alignment vertical="top" wrapText="1"/>
    </xf>
    <xf numFmtId="1" fontId="7" fillId="35" borderId="46" xfId="0" applyNumberFormat="1" applyFont="1" applyFill="1" applyBorder="1" applyAlignment="1">
      <alignment vertical="top" wrapText="1"/>
    </xf>
    <xf numFmtId="1" fontId="2" fillId="35" borderId="30" xfId="0" applyNumberFormat="1" applyFont="1" applyFill="1" applyBorder="1" applyAlignment="1">
      <alignment horizontal="center" vertical="center" wrapText="1"/>
    </xf>
    <xf numFmtId="1" fontId="2" fillId="35" borderId="31" xfId="0" applyNumberFormat="1" applyFont="1" applyFill="1" applyBorder="1" applyAlignment="1">
      <alignment horizontal="center" vertical="center" wrapText="1"/>
    </xf>
    <xf numFmtId="1" fontId="2" fillId="35" borderId="32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 wrapText="1"/>
    </xf>
    <xf numFmtId="1" fontId="5" fillId="35" borderId="30" xfId="0" applyNumberFormat="1" applyFont="1" applyFill="1" applyBorder="1" applyAlignment="1">
      <alignment horizontal="center" vertical="center"/>
    </xf>
    <xf numFmtId="1" fontId="5" fillId="35" borderId="31" xfId="0" applyNumberFormat="1" applyFont="1" applyFill="1" applyBorder="1" applyAlignment="1">
      <alignment horizontal="center" vertical="center"/>
    </xf>
    <xf numFmtId="1" fontId="4" fillId="35" borderId="27" xfId="0" applyNumberFormat="1" applyFont="1" applyFill="1" applyBorder="1" applyAlignment="1">
      <alignment horizontal="center" vertical="center" wrapText="1"/>
    </xf>
    <xf numFmtId="1" fontId="2" fillId="35" borderId="27" xfId="0" applyNumberFormat="1" applyFont="1" applyFill="1" applyBorder="1" applyAlignment="1">
      <alignment horizontal="center" vertical="center"/>
    </xf>
    <xf numFmtId="1" fontId="4" fillId="35" borderId="30" xfId="0" applyNumberFormat="1" applyFont="1" applyFill="1" applyBorder="1" applyAlignment="1">
      <alignment horizontal="center" vertical="center" wrapText="1"/>
    </xf>
    <xf numFmtId="1" fontId="4" fillId="35" borderId="31" xfId="0" applyNumberFormat="1" applyFont="1" applyFill="1" applyBorder="1" applyAlignment="1">
      <alignment horizontal="center" vertical="center" wrapText="1"/>
    </xf>
    <xf numFmtId="1" fontId="6" fillId="35" borderId="32" xfId="0" applyNumberFormat="1" applyFont="1" applyFill="1" applyBorder="1" applyAlignment="1">
      <alignment horizontal="center" vertical="center" wrapText="1"/>
    </xf>
    <xf numFmtId="1" fontId="2" fillId="35" borderId="26" xfId="0" applyNumberFormat="1" applyFont="1" applyFill="1" applyBorder="1" applyAlignment="1">
      <alignment horizontal="center" vertical="center"/>
    </xf>
    <xf numFmtId="1" fontId="2" fillId="35" borderId="30" xfId="0" applyNumberFormat="1" applyFont="1" applyFill="1" applyBorder="1" applyAlignment="1">
      <alignment horizontal="center" vertical="center"/>
    </xf>
    <xf numFmtId="1" fontId="2" fillId="35" borderId="31" xfId="0" applyNumberFormat="1" applyFont="1" applyFill="1" applyBorder="1" applyAlignment="1">
      <alignment horizontal="center" vertical="center"/>
    </xf>
    <xf numFmtId="1" fontId="2" fillId="34" borderId="30" xfId="0" applyNumberFormat="1" applyFont="1" applyFill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vertical="top" wrapText="1"/>
    </xf>
    <xf numFmtId="1" fontId="4" fillId="0" borderId="63" xfId="0" applyNumberFormat="1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center" vertical="center" wrapText="1"/>
    </xf>
    <xf numFmtId="1" fontId="2" fillId="0" borderId="64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7" fillId="34" borderId="26" xfId="0" applyNumberFormat="1" applyFont="1" applyFill="1" applyBorder="1" applyAlignment="1">
      <alignment horizontal="center" vertical="center" wrapText="1"/>
    </xf>
    <xf numFmtId="1" fontId="7" fillId="34" borderId="27" xfId="0" applyNumberFormat="1" applyFont="1" applyFill="1" applyBorder="1" applyAlignment="1">
      <alignment horizontal="center" vertical="center" wrapText="1"/>
    </xf>
    <xf numFmtId="1" fontId="7" fillId="34" borderId="28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/>
    </xf>
    <xf numFmtId="1" fontId="4" fillId="0" borderId="65" xfId="0" applyNumberFormat="1" applyFont="1" applyBorder="1" applyAlignment="1">
      <alignment vertical="top" wrapText="1"/>
    </xf>
    <xf numFmtId="1" fontId="6" fillId="35" borderId="42" xfId="0" applyNumberFormat="1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/>
    </xf>
    <xf numFmtId="1" fontId="2" fillId="34" borderId="32" xfId="0" applyNumberFormat="1" applyFont="1" applyFill="1" applyBorder="1" applyAlignment="1">
      <alignment horizontal="center" vertical="center"/>
    </xf>
    <xf numFmtId="1" fontId="11" fillId="0" borderId="18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7" fillId="0" borderId="20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 wrapText="1"/>
    </xf>
    <xf numFmtId="1" fontId="7" fillId="0" borderId="43" xfId="0" applyNumberFormat="1" applyFont="1" applyBorder="1" applyAlignment="1">
      <alignment horizontal="center" vertical="center" wrapText="1"/>
    </xf>
    <xf numFmtId="1" fontId="7" fillId="0" borderId="42" xfId="0" applyNumberFormat="1" applyFont="1" applyBorder="1" applyAlignment="1">
      <alignment horizontal="center" vertical="center" wrapText="1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31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 wrapText="1"/>
    </xf>
    <xf numFmtId="1" fontId="7" fillId="0" borderId="53" xfId="0" applyNumberFormat="1" applyFont="1" applyBorder="1" applyAlignment="1">
      <alignment horizontal="center" vertical="center" wrapText="1"/>
    </xf>
    <xf numFmtId="1" fontId="7" fillId="0" borderId="52" xfId="0" applyNumberFormat="1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1" fontId="7" fillId="35" borderId="26" xfId="0" applyNumberFormat="1" applyFont="1" applyFill="1" applyBorder="1" applyAlignment="1">
      <alignment horizontal="center" vertical="center" wrapText="1"/>
    </xf>
    <xf numFmtId="1" fontId="7" fillId="35" borderId="27" xfId="0" applyNumberFormat="1" applyFont="1" applyFill="1" applyBorder="1" applyAlignment="1">
      <alignment horizontal="center" vertical="center" wrapText="1"/>
    </xf>
    <xf numFmtId="1" fontId="7" fillId="35" borderId="28" xfId="0" applyNumberFormat="1" applyFont="1" applyFill="1" applyBorder="1" applyAlignment="1">
      <alignment horizontal="center" vertical="center" wrapText="1"/>
    </xf>
    <xf numFmtId="1" fontId="7" fillId="35" borderId="30" xfId="0" applyNumberFormat="1" applyFont="1" applyFill="1" applyBorder="1" applyAlignment="1">
      <alignment horizontal="center" vertical="center" wrapText="1"/>
    </xf>
    <xf numFmtId="1" fontId="7" fillId="35" borderId="31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9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7" fillId="33" borderId="50" xfId="0" applyNumberFormat="1" applyFont="1" applyFill="1" applyBorder="1" applyAlignment="1">
      <alignment horizontal="center" vertical="center" wrapText="1"/>
    </xf>
    <xf numFmtId="1" fontId="7" fillId="33" borderId="53" xfId="0" applyNumberFormat="1" applyFont="1" applyFill="1" applyBorder="1" applyAlignment="1">
      <alignment horizontal="center" vertical="center" wrapText="1"/>
    </xf>
    <xf numFmtId="1" fontId="7" fillId="33" borderId="52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12" fillId="0" borderId="66" xfId="0" applyNumberFormat="1" applyFont="1" applyBorder="1" applyAlignment="1">
      <alignment horizontal="center" vertical="center" wrapText="1"/>
    </xf>
    <xf numFmtId="1" fontId="12" fillId="0" borderId="33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vertical="top" wrapText="1"/>
    </xf>
    <xf numFmtId="1" fontId="2" fillId="0" borderId="25" xfId="0" applyNumberFormat="1" applyFont="1" applyFill="1" applyBorder="1" applyAlignment="1">
      <alignment vertical="top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left" vertical="center" wrapText="1"/>
    </xf>
    <xf numFmtId="1" fontId="14" fillId="0" borderId="26" xfId="0" applyNumberFormat="1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" fillId="34" borderId="67" xfId="0" applyNumberFormat="1" applyFont="1" applyFill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wrapText="1"/>
    </xf>
    <xf numFmtId="1" fontId="2" fillId="0" borderId="6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 wrapText="1"/>
    </xf>
    <xf numFmtId="1" fontId="4" fillId="35" borderId="56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 wrapText="1"/>
    </xf>
    <xf numFmtId="1" fontId="5" fillId="35" borderId="29" xfId="0" applyNumberFormat="1" applyFont="1" applyFill="1" applyBorder="1" applyAlignment="1">
      <alignment horizontal="center" vertical="center"/>
    </xf>
    <xf numFmtId="1" fontId="5" fillId="35" borderId="67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67" xfId="0" applyNumberFormat="1" applyFont="1" applyFill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34" borderId="68" xfId="0" applyNumberFormat="1" applyFont="1" applyFill="1" applyBorder="1" applyAlignment="1">
      <alignment horizontal="center" vertical="center"/>
    </xf>
    <xf numFmtId="1" fontId="5" fillId="33" borderId="29" xfId="0" applyNumberFormat="1" applyFont="1" applyFill="1" applyBorder="1" applyAlignment="1">
      <alignment horizontal="center" vertical="center"/>
    </xf>
    <xf numFmtId="1" fontId="2" fillId="0" borderId="69" xfId="0" applyNumberFormat="1" applyFont="1" applyBorder="1" applyAlignment="1">
      <alignment horizontal="center" vertical="center" wrapText="1"/>
    </xf>
    <xf numFmtId="1" fontId="8" fillId="0" borderId="70" xfId="0" applyNumberFormat="1" applyFont="1" applyBorder="1" applyAlignment="1">
      <alignment horizontal="center" vertical="center" wrapText="1"/>
    </xf>
    <xf numFmtId="1" fontId="8" fillId="0" borderId="71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/>
    </xf>
    <xf numFmtId="1" fontId="4" fillId="36" borderId="28" xfId="0" applyNumberFormat="1" applyFont="1" applyFill="1" applyBorder="1" applyAlignment="1">
      <alignment horizontal="center" vertical="center"/>
    </xf>
    <xf numFmtId="1" fontId="5" fillId="37" borderId="40" xfId="0" applyNumberFormat="1" applyFont="1" applyFill="1" applyBorder="1" applyAlignment="1">
      <alignment horizontal="center" vertical="center"/>
    </xf>
    <xf numFmtId="1" fontId="4" fillId="37" borderId="52" xfId="0" applyNumberFormat="1" applyFont="1" applyFill="1" applyBorder="1" applyAlignment="1">
      <alignment horizontal="center" vertical="center"/>
    </xf>
    <xf numFmtId="1" fontId="2" fillId="34" borderId="20" xfId="0" applyNumberFormat="1" applyFont="1" applyFill="1" applyBorder="1" applyAlignment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1" fontId="5" fillId="37" borderId="21" xfId="0" applyNumberFormat="1" applyFont="1" applyFill="1" applyBorder="1" applyAlignment="1">
      <alignment horizontal="center" vertical="center"/>
    </xf>
    <xf numFmtId="1" fontId="4" fillId="0" borderId="72" xfId="53" applyNumberFormat="1" applyFont="1" applyBorder="1" applyAlignment="1">
      <alignment horizontal="center" vertical="center" wrapText="1"/>
      <protection/>
    </xf>
    <xf numFmtId="1" fontId="2" fillId="0" borderId="73" xfId="0" applyNumberFormat="1" applyFont="1" applyBorder="1" applyAlignment="1">
      <alignment horizontal="center" vertical="center" wrapText="1"/>
    </xf>
    <xf numFmtId="1" fontId="2" fillId="0" borderId="74" xfId="0" applyNumberFormat="1" applyFont="1" applyBorder="1" applyAlignment="1">
      <alignment horizontal="center" vertical="center" wrapText="1"/>
    </xf>
    <xf numFmtId="1" fontId="7" fillId="0" borderId="63" xfId="0" applyNumberFormat="1" applyFont="1" applyBorder="1" applyAlignment="1">
      <alignment horizontal="center" vertical="center" wrapText="1"/>
    </xf>
    <xf numFmtId="1" fontId="4" fillId="35" borderId="63" xfId="0" applyNumberFormat="1" applyFont="1" applyFill="1" applyBorder="1" applyAlignment="1">
      <alignment horizontal="center" vertical="center" wrapText="1"/>
    </xf>
    <xf numFmtId="1" fontId="7" fillId="0" borderId="75" xfId="0" applyNumberFormat="1" applyFont="1" applyBorder="1" applyAlignment="1">
      <alignment horizontal="center" vertical="center"/>
    </xf>
    <xf numFmtId="1" fontId="7" fillId="0" borderId="74" xfId="0" applyNumberFormat="1" applyFont="1" applyFill="1" applyBorder="1" applyAlignment="1">
      <alignment horizontal="center" vertical="center" wrapText="1"/>
    </xf>
    <xf numFmtId="172" fontId="7" fillId="0" borderId="74" xfId="0" applyNumberFormat="1" applyFont="1" applyFill="1" applyBorder="1" applyAlignment="1">
      <alignment horizontal="center" vertical="center" wrapText="1"/>
    </xf>
    <xf numFmtId="1" fontId="7" fillId="34" borderId="74" xfId="0" applyNumberFormat="1" applyFont="1" applyFill="1" applyBorder="1" applyAlignment="1">
      <alignment horizontal="center" vertical="center" wrapText="1"/>
    </xf>
    <xf numFmtId="1" fontId="7" fillId="0" borderId="76" xfId="0" applyNumberFormat="1" applyFont="1" applyBorder="1" applyAlignment="1">
      <alignment horizontal="center" vertical="center" wrapText="1"/>
    </xf>
    <xf numFmtId="1" fontId="7" fillId="0" borderId="75" xfId="0" applyNumberFormat="1" applyFont="1" applyBorder="1" applyAlignment="1">
      <alignment horizontal="center" vertical="center" wrapText="1"/>
    </xf>
    <xf numFmtId="1" fontId="7" fillId="0" borderId="74" xfId="0" applyNumberFormat="1" applyFont="1" applyBorder="1" applyAlignment="1">
      <alignment horizontal="center" vertical="center" wrapText="1"/>
    </xf>
    <xf numFmtId="1" fontId="7" fillId="0" borderId="77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9" fillId="0" borderId="63" xfId="0" applyNumberFormat="1" applyFont="1" applyBorder="1" applyAlignment="1">
      <alignment horizontal="center" vertical="center" wrapText="1"/>
    </xf>
    <xf numFmtId="1" fontId="9" fillId="0" borderId="75" xfId="0" applyNumberFormat="1" applyFont="1" applyBorder="1" applyAlignment="1">
      <alignment horizontal="center" vertical="center" wrapText="1"/>
    </xf>
    <xf numFmtId="1" fontId="7" fillId="35" borderId="74" xfId="0" applyNumberFormat="1" applyFont="1" applyFill="1" applyBorder="1" applyAlignment="1">
      <alignment horizontal="center" vertical="center" wrapText="1"/>
    </xf>
    <xf numFmtId="1" fontId="7" fillId="35" borderId="76" xfId="0" applyNumberFormat="1" applyFont="1" applyFill="1" applyBorder="1" applyAlignment="1">
      <alignment horizontal="center" vertical="center" wrapText="1"/>
    </xf>
    <xf numFmtId="1" fontId="7" fillId="33" borderId="75" xfId="0" applyNumberFormat="1" applyFont="1" applyFill="1" applyBorder="1" applyAlignment="1">
      <alignment horizontal="center" vertical="center" wrapText="1"/>
    </xf>
    <xf numFmtId="1" fontId="7" fillId="33" borderId="60" xfId="0" applyNumberFormat="1" applyFont="1" applyFill="1" applyBorder="1" applyAlignment="1">
      <alignment horizontal="center" vertical="center" wrapText="1"/>
    </xf>
    <xf numFmtId="1" fontId="4" fillId="0" borderId="78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59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4" fillId="0" borderId="57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left" wrapText="1"/>
    </xf>
    <xf numFmtId="1" fontId="4" fillId="0" borderId="79" xfId="0" applyNumberFormat="1" applyFont="1" applyBorder="1" applyAlignment="1">
      <alignment wrapText="1"/>
    </xf>
    <xf numFmtId="1" fontId="4" fillId="0" borderId="80" xfId="0" applyNumberFormat="1" applyFont="1" applyBorder="1" applyAlignment="1">
      <alignment wrapText="1"/>
    </xf>
    <xf numFmtId="1" fontId="4" fillId="0" borderId="81" xfId="0" applyNumberFormat="1" applyFont="1" applyBorder="1" applyAlignment="1">
      <alignment wrapText="1"/>
    </xf>
    <xf numFmtId="1" fontId="4" fillId="0" borderId="82" xfId="0" applyNumberFormat="1" applyFont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1" fontId="2" fillId="0" borderId="83" xfId="0" applyNumberFormat="1" applyFont="1" applyBorder="1" applyAlignment="1">
      <alignment vertical="center" wrapText="1"/>
    </xf>
    <xf numFmtId="1" fontId="2" fillId="0" borderId="84" xfId="0" applyNumberFormat="1" applyFont="1" applyBorder="1" applyAlignment="1">
      <alignment vertical="center" wrapText="1"/>
    </xf>
    <xf numFmtId="1" fontId="2" fillId="0" borderId="37" xfId="0" applyNumberFormat="1" applyFont="1" applyBorder="1" applyAlignment="1">
      <alignment vertical="center" wrapText="1"/>
    </xf>
    <xf numFmtId="1" fontId="2" fillId="0" borderId="25" xfId="0" applyNumberFormat="1" applyFont="1" applyBorder="1" applyAlignment="1">
      <alignment vertical="center" wrapText="1"/>
    </xf>
    <xf numFmtId="1" fontId="14" fillId="0" borderId="85" xfId="0" applyNumberFormat="1" applyFont="1" applyBorder="1" applyAlignment="1">
      <alignment horizontal="center"/>
    </xf>
    <xf numFmtId="1" fontId="2" fillId="0" borderId="86" xfId="0" applyNumberFormat="1" applyFont="1" applyBorder="1" applyAlignment="1">
      <alignment horizontal="center" vertical="center" wrapText="1"/>
    </xf>
    <xf numFmtId="1" fontId="2" fillId="0" borderId="87" xfId="0" applyNumberFormat="1" applyFont="1" applyBorder="1" applyAlignment="1">
      <alignment horizontal="center" vertical="center" wrapText="1"/>
    </xf>
    <xf numFmtId="1" fontId="2" fillId="0" borderId="88" xfId="0" applyNumberFormat="1" applyFont="1" applyFill="1" applyBorder="1" applyAlignment="1">
      <alignment wrapText="1"/>
    </xf>
    <xf numFmtId="1" fontId="4" fillId="0" borderId="70" xfId="0" applyNumberFormat="1" applyFont="1" applyFill="1" applyBorder="1" applyAlignment="1">
      <alignment wrapText="1"/>
    </xf>
    <xf numFmtId="1" fontId="14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 vertical="center" wrapText="1"/>
    </xf>
    <xf numFmtId="1" fontId="2" fillId="0" borderId="91" xfId="0" applyNumberFormat="1" applyFont="1" applyBorder="1" applyAlignment="1">
      <alignment horizontal="center" vertical="center" wrapText="1"/>
    </xf>
    <xf numFmtId="1" fontId="2" fillId="0" borderId="92" xfId="0" applyNumberFormat="1" applyFont="1" applyBorder="1" applyAlignment="1">
      <alignment horizontal="center" vertical="center" wrapText="1"/>
    </xf>
    <xf numFmtId="1" fontId="2" fillId="0" borderId="89" xfId="0" applyNumberFormat="1" applyFont="1" applyBorder="1" applyAlignment="1">
      <alignment horizontal="center" vertical="center" wrapText="1"/>
    </xf>
    <xf numFmtId="1" fontId="4" fillId="0" borderId="90" xfId="0" applyNumberFormat="1" applyFont="1" applyBorder="1" applyAlignment="1">
      <alignment horizontal="center" vertical="center"/>
    </xf>
    <xf numFmtId="1" fontId="2" fillId="0" borderId="93" xfId="0" applyNumberFormat="1" applyFont="1" applyBorder="1" applyAlignment="1">
      <alignment horizontal="center" vertical="center"/>
    </xf>
    <xf numFmtId="1" fontId="2" fillId="0" borderId="89" xfId="0" applyNumberFormat="1" applyFont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1" fontId="2" fillId="34" borderId="94" xfId="0" applyNumberFormat="1" applyFont="1" applyFill="1" applyBorder="1" applyAlignment="1">
      <alignment horizontal="center" vertical="center"/>
    </xf>
    <xf numFmtId="1" fontId="2" fillId="0" borderId="9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4" fillId="0" borderId="56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Border="1" applyAlignment="1">
      <alignment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wrapText="1"/>
    </xf>
    <xf numFmtId="1" fontId="2" fillId="0" borderId="62" xfId="0" applyNumberFormat="1" applyFont="1" applyBorder="1" applyAlignment="1">
      <alignment horizontal="left" vertical="center" wrapText="1"/>
    </xf>
    <xf numFmtId="1" fontId="2" fillId="0" borderId="31" xfId="0" applyNumberFormat="1" applyFont="1" applyFill="1" applyBorder="1" applyAlignment="1">
      <alignment horizontal="center" vertical="center"/>
    </xf>
    <xf numFmtId="1" fontId="2" fillId="34" borderId="31" xfId="0" applyNumberFormat="1" applyFont="1" applyFill="1" applyBorder="1" applyAlignment="1">
      <alignment horizontal="center" vertical="center"/>
    </xf>
    <xf numFmtId="1" fontId="2" fillId="0" borderId="95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96" xfId="0" applyNumberFormat="1" applyFont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/>
    </xf>
    <xf numFmtId="1" fontId="2" fillId="34" borderId="56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wrapText="1"/>
    </xf>
    <xf numFmtId="1" fontId="2" fillId="34" borderId="34" xfId="0" applyNumberFormat="1" applyFont="1" applyFill="1" applyBorder="1" applyAlignment="1">
      <alignment horizontal="center" vertical="center"/>
    </xf>
    <xf numFmtId="1" fontId="2" fillId="34" borderId="41" xfId="0" applyNumberFormat="1" applyFont="1" applyFill="1" applyBorder="1" applyAlignment="1">
      <alignment horizontal="center" vertical="center"/>
    </xf>
    <xf numFmtId="1" fontId="2" fillId="34" borderId="42" xfId="0" applyNumberFormat="1" applyFont="1" applyFill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/>
    </xf>
    <xf numFmtId="1" fontId="2" fillId="0" borderId="92" xfId="0" applyNumberFormat="1" applyFont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66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" fontId="4" fillId="35" borderId="55" xfId="0" applyNumberFormat="1" applyFont="1" applyFill="1" applyBorder="1" applyAlignment="1">
      <alignment horizontal="center" vertical="center" wrapText="1"/>
    </xf>
    <xf numFmtId="1" fontId="4" fillId="0" borderId="55" xfId="0" applyNumberFormat="1" applyFont="1" applyBorder="1" applyAlignment="1">
      <alignment horizontal="center" vertical="center" wrapText="1"/>
    </xf>
    <xf numFmtId="1" fontId="2" fillId="34" borderId="74" xfId="0" applyNumberFormat="1" applyFont="1" applyFill="1" applyBorder="1" applyAlignment="1">
      <alignment horizontal="center" vertical="center" wrapText="1"/>
    </xf>
    <xf numFmtId="1" fontId="2" fillId="0" borderId="76" xfId="0" applyNumberFormat="1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 wrapText="1"/>
    </xf>
    <xf numFmtId="1" fontId="4" fillId="0" borderId="61" xfId="0" applyNumberFormat="1" applyFont="1" applyBorder="1" applyAlignment="1">
      <alignment horizontal="center" vertical="center" wrapText="1"/>
    </xf>
    <xf numFmtId="1" fontId="2" fillId="34" borderId="33" xfId="0" applyNumberFormat="1" applyFont="1" applyFill="1" applyBorder="1" applyAlignment="1">
      <alignment horizontal="center" vertical="center" wrapText="1"/>
    </xf>
    <xf numFmtId="1" fontId="2" fillId="35" borderId="33" xfId="0" applyNumberFormat="1" applyFont="1" applyFill="1" applyBorder="1" applyAlignment="1">
      <alignment horizontal="center" vertical="center" wrapText="1"/>
    </xf>
    <xf numFmtId="1" fontId="2" fillId="35" borderId="44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35" borderId="33" xfId="0" applyNumberFormat="1" applyFont="1" applyFill="1" applyBorder="1" applyAlignment="1">
      <alignment horizontal="center" vertical="center" wrapText="1"/>
    </xf>
    <xf numFmtId="1" fontId="4" fillId="35" borderId="61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 textRotation="90" wrapText="1"/>
    </xf>
    <xf numFmtId="1" fontId="4" fillId="0" borderId="69" xfId="53" applyNumberFormat="1" applyFont="1" applyBorder="1" applyAlignment="1">
      <alignment horizontal="center" vertical="center" textRotation="90" wrapText="1"/>
      <protection/>
    </xf>
    <xf numFmtId="1" fontId="4" fillId="0" borderId="97" xfId="53" applyNumberFormat="1" applyFont="1" applyBorder="1" applyAlignment="1">
      <alignment horizontal="center" vertical="center" textRotation="90" wrapText="1"/>
      <protection/>
    </xf>
    <xf numFmtId="1" fontId="4" fillId="0" borderId="98" xfId="53" applyNumberFormat="1" applyFont="1" applyBorder="1" applyAlignment="1">
      <alignment horizontal="center" vertical="center" textRotation="90" wrapText="1"/>
      <protection/>
    </xf>
    <xf numFmtId="1" fontId="4" fillId="0" borderId="72" xfId="0" applyNumberFormat="1" applyFont="1" applyBorder="1" applyAlignment="1">
      <alignment horizontal="center" vertical="center" wrapText="1"/>
    </xf>
    <xf numFmtId="1" fontId="4" fillId="0" borderId="72" xfId="53" applyNumberFormat="1" applyFont="1" applyBorder="1" applyAlignment="1">
      <alignment horizontal="center" vertical="center" wrapText="1"/>
      <protection/>
    </xf>
    <xf numFmtId="1" fontId="4" fillId="0" borderId="72" xfId="53" applyNumberFormat="1" applyFont="1" applyBorder="1" applyAlignment="1">
      <alignment horizontal="center" vertical="center" textRotation="90" wrapText="1"/>
      <protection/>
    </xf>
    <xf numFmtId="1" fontId="4" fillId="0" borderId="99" xfId="0" applyNumberFormat="1" applyFont="1" applyBorder="1" applyAlignment="1">
      <alignment horizontal="center" vertical="center" textRotation="90" wrapText="1"/>
    </xf>
    <xf numFmtId="1" fontId="4" fillId="0" borderId="100" xfId="0" applyNumberFormat="1" applyFont="1" applyBorder="1" applyAlignment="1">
      <alignment horizontal="center" vertical="center" textRotation="90" wrapText="1"/>
    </xf>
    <xf numFmtId="1" fontId="4" fillId="0" borderId="69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 wrapText="1"/>
    </xf>
    <xf numFmtId="1" fontId="2" fillId="0" borderId="101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40" xfId="0" applyNumberFormat="1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wrapText="1"/>
    </xf>
    <xf numFmtId="1" fontId="4" fillId="0" borderId="69" xfId="0" applyNumberFormat="1" applyFont="1" applyBorder="1" applyAlignment="1">
      <alignment horizontal="center" vertical="center" textRotation="90" wrapText="1"/>
    </xf>
    <xf numFmtId="0" fontId="53" fillId="0" borderId="0" xfId="0" applyFont="1" applyAlignment="1">
      <alignment horizontal="left" wrapText="1"/>
    </xf>
    <xf numFmtId="0" fontId="53" fillId="0" borderId="40" xfId="0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 vertical="center" textRotation="90" wrapText="1"/>
    </xf>
    <xf numFmtId="1" fontId="4" fillId="0" borderId="95" xfId="0" applyNumberFormat="1" applyFont="1" applyBorder="1" applyAlignment="1">
      <alignment horizontal="left" wrapText="1"/>
    </xf>
    <xf numFmtId="1" fontId="4" fillId="0" borderId="102" xfId="0" applyNumberFormat="1" applyFont="1" applyBorder="1" applyAlignment="1">
      <alignment horizontal="center" vertical="center" textRotation="90" wrapText="1"/>
    </xf>
    <xf numFmtId="1" fontId="4" fillId="0" borderId="103" xfId="0" applyNumberFormat="1" applyFont="1" applyBorder="1" applyAlignment="1">
      <alignment horizontal="center" vertical="center" textRotation="90" wrapText="1"/>
    </xf>
    <xf numFmtId="1" fontId="4" fillId="0" borderId="104" xfId="0" applyNumberFormat="1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НПО 5-05МГ- 22.11; О-11 02.37.8(1);Кондитер34.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84" zoomScaleNormal="84" zoomScalePageLayoutView="0" workbookViewId="0" topLeftCell="A4">
      <selection activeCell="E18" sqref="E18"/>
    </sheetView>
  </sheetViews>
  <sheetFormatPr defaultColWidth="9.00390625" defaultRowHeight="12.75"/>
  <cols>
    <col min="1" max="1" width="9.125" style="1" customWidth="1"/>
    <col min="2" max="2" width="27.00390625" style="1" customWidth="1"/>
    <col min="3" max="3" width="4.25390625" style="1" customWidth="1"/>
    <col min="4" max="4" width="4.875" style="1" customWidth="1"/>
    <col min="5" max="6" width="4.25390625" style="1" customWidth="1"/>
    <col min="7" max="9" width="6.875" style="1" customWidth="1"/>
    <col min="10" max="10" width="7.75390625" style="1" customWidth="1"/>
    <col min="11" max="11" width="6.125" style="1" customWidth="1"/>
    <col min="12" max="13" width="5.00390625" style="1" customWidth="1"/>
    <col min="14" max="14" width="6.375" style="1" customWidth="1"/>
    <col min="15" max="19" width="4.25390625" style="1" customWidth="1"/>
    <col min="20" max="24" width="3.75390625" style="1" customWidth="1"/>
    <col min="25" max="25" width="6.00390625" style="1" customWidth="1"/>
    <col min="26" max="16384" width="9.125" style="1" customWidth="1"/>
  </cols>
  <sheetData>
    <row r="1" spans="1:25" ht="12.75">
      <c r="A1" s="2" t="s">
        <v>0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51.75" customHeight="1">
      <c r="A2" s="396" t="s">
        <v>86</v>
      </c>
      <c r="B2" s="396"/>
      <c r="C2" s="397" t="s">
        <v>101</v>
      </c>
      <c r="D2" s="397"/>
      <c r="E2" s="397"/>
      <c r="F2" s="296"/>
      <c r="G2" s="396" t="s">
        <v>84</v>
      </c>
      <c r="H2" s="396"/>
      <c r="I2" s="396"/>
      <c r="J2" s="396"/>
      <c r="K2" s="396" t="s">
        <v>104</v>
      </c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</row>
    <row r="3" spans="1:25" ht="51" customHeight="1">
      <c r="A3" s="392" t="s">
        <v>87</v>
      </c>
      <c r="B3" s="396" t="s">
        <v>88</v>
      </c>
      <c r="C3" s="398" t="s">
        <v>7</v>
      </c>
      <c r="D3" s="398" t="s">
        <v>8</v>
      </c>
      <c r="E3" s="398" t="s">
        <v>9</v>
      </c>
      <c r="F3" s="393"/>
      <c r="G3" s="392" t="s">
        <v>85</v>
      </c>
      <c r="H3" s="392" t="s">
        <v>102</v>
      </c>
      <c r="I3" s="396" t="s">
        <v>103</v>
      </c>
      <c r="J3" s="396"/>
      <c r="K3" s="396" t="s">
        <v>1</v>
      </c>
      <c r="L3" s="396"/>
      <c r="M3" s="396"/>
      <c r="N3" s="396"/>
      <c r="O3" s="396" t="s">
        <v>3</v>
      </c>
      <c r="P3" s="396"/>
      <c r="Q3" s="396"/>
      <c r="R3" s="396"/>
      <c r="S3" s="396"/>
      <c r="T3" s="396" t="s">
        <v>5</v>
      </c>
      <c r="U3" s="396"/>
      <c r="V3" s="396"/>
      <c r="W3" s="396"/>
      <c r="X3" s="396"/>
      <c r="Y3" s="396"/>
    </row>
    <row r="4" spans="1:25" ht="35.25" customHeight="1">
      <c r="A4" s="392"/>
      <c r="B4" s="396"/>
      <c r="C4" s="398"/>
      <c r="D4" s="398"/>
      <c r="E4" s="398"/>
      <c r="F4" s="394"/>
      <c r="G4" s="392"/>
      <c r="H4" s="392"/>
      <c r="I4" s="396" t="s">
        <v>10</v>
      </c>
      <c r="J4" s="392" t="s">
        <v>11</v>
      </c>
      <c r="K4" s="392" t="s">
        <v>12</v>
      </c>
      <c r="L4" s="414" t="s">
        <v>13</v>
      </c>
      <c r="M4" s="400"/>
      <c r="N4" s="392" t="s">
        <v>2</v>
      </c>
      <c r="O4" s="392" t="s">
        <v>14</v>
      </c>
      <c r="P4" s="392"/>
      <c r="Q4" s="392" t="s">
        <v>15</v>
      </c>
      <c r="R4" s="392"/>
      <c r="S4" s="392" t="s">
        <v>4</v>
      </c>
      <c r="T4" s="392" t="s">
        <v>16</v>
      </c>
      <c r="U4" s="392" t="s">
        <v>112</v>
      </c>
      <c r="V4" s="392"/>
      <c r="W4" s="392"/>
      <c r="X4" s="392"/>
      <c r="Y4" s="392" t="s">
        <v>6</v>
      </c>
    </row>
    <row r="5" spans="1:25" ht="16.5" customHeight="1">
      <c r="A5" s="392"/>
      <c r="B5" s="396"/>
      <c r="C5" s="398"/>
      <c r="D5" s="398"/>
      <c r="E5" s="398"/>
      <c r="F5" s="394"/>
      <c r="G5" s="392"/>
      <c r="H5" s="392"/>
      <c r="I5" s="396"/>
      <c r="J5" s="392"/>
      <c r="K5" s="392"/>
      <c r="L5" s="415"/>
      <c r="M5" s="416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</row>
    <row r="6" spans="1:25" ht="18.75" customHeight="1">
      <c r="A6" s="392"/>
      <c r="B6" s="396"/>
      <c r="C6" s="398"/>
      <c r="D6" s="398"/>
      <c r="E6" s="398"/>
      <c r="F6" s="394"/>
      <c r="G6" s="392"/>
      <c r="H6" s="392"/>
      <c r="I6" s="396"/>
      <c r="J6" s="392"/>
      <c r="K6" s="396">
        <v>17</v>
      </c>
      <c r="L6" s="401">
        <v>23</v>
      </c>
      <c r="M6" s="401" t="s">
        <v>115</v>
      </c>
      <c r="N6" s="392"/>
      <c r="O6" s="403">
        <v>17</v>
      </c>
      <c r="P6" s="403"/>
      <c r="Q6" s="396">
        <v>24</v>
      </c>
      <c r="R6" s="396"/>
      <c r="S6" s="392"/>
      <c r="T6" s="396">
        <v>17</v>
      </c>
      <c r="U6" s="403">
        <v>20</v>
      </c>
      <c r="V6" s="403"/>
      <c r="W6" s="403"/>
      <c r="X6" s="403"/>
      <c r="Y6" s="399"/>
    </row>
    <row r="7" spans="1:25" ht="29.25" customHeight="1" thickBot="1">
      <c r="A7" s="409"/>
      <c r="B7" s="404"/>
      <c r="C7" s="393"/>
      <c r="D7" s="393"/>
      <c r="E7" s="393"/>
      <c r="F7" s="395"/>
      <c r="G7" s="409"/>
      <c r="H7" s="409"/>
      <c r="I7" s="404"/>
      <c r="J7" s="409"/>
      <c r="K7" s="404"/>
      <c r="L7" s="402"/>
      <c r="M7" s="402"/>
      <c r="N7" s="409"/>
      <c r="O7" s="268">
        <v>16</v>
      </c>
      <c r="P7" s="268" t="s">
        <v>115</v>
      </c>
      <c r="Q7" s="268">
        <v>22</v>
      </c>
      <c r="R7" s="268" t="s">
        <v>106</v>
      </c>
      <c r="S7" s="409"/>
      <c r="T7" s="404"/>
      <c r="U7" s="283">
        <v>5</v>
      </c>
      <c r="V7" s="283" t="s">
        <v>113</v>
      </c>
      <c r="W7" s="283" t="s">
        <v>83</v>
      </c>
      <c r="X7" s="268" t="s">
        <v>114</v>
      </c>
      <c r="Y7" s="400"/>
    </row>
    <row r="8" spans="1:25" ht="16.5" customHeight="1" thickBot="1">
      <c r="A8" s="284">
        <v>1</v>
      </c>
      <c r="B8" s="284">
        <v>2</v>
      </c>
      <c r="C8" s="284">
        <v>3</v>
      </c>
      <c r="D8" s="284">
        <v>4</v>
      </c>
      <c r="E8" s="285">
        <v>5</v>
      </c>
      <c r="F8" s="284">
        <v>6</v>
      </c>
      <c r="G8" s="285">
        <v>7</v>
      </c>
      <c r="H8" s="284">
        <v>8</v>
      </c>
      <c r="I8" s="285">
        <v>9</v>
      </c>
      <c r="J8" s="284">
        <v>10</v>
      </c>
      <c r="K8" s="285">
        <v>11</v>
      </c>
      <c r="L8" s="284">
        <v>12</v>
      </c>
      <c r="M8" s="285">
        <v>13</v>
      </c>
      <c r="N8" s="284">
        <v>14</v>
      </c>
      <c r="O8" s="285">
        <v>15</v>
      </c>
      <c r="P8" s="284">
        <v>16</v>
      </c>
      <c r="Q8" s="285">
        <v>17</v>
      </c>
      <c r="R8" s="284">
        <v>18</v>
      </c>
      <c r="S8" s="285">
        <v>19</v>
      </c>
      <c r="T8" s="284">
        <v>20</v>
      </c>
      <c r="U8" s="285">
        <v>21</v>
      </c>
      <c r="V8" s="285">
        <v>23</v>
      </c>
      <c r="W8" s="284">
        <v>24</v>
      </c>
      <c r="X8" s="285">
        <v>25</v>
      </c>
      <c r="Y8" s="284">
        <v>26</v>
      </c>
    </row>
    <row r="9" spans="1:25" ht="24.75" customHeight="1" thickBot="1">
      <c r="A9" s="321"/>
      <c r="B9" s="322" t="s">
        <v>116</v>
      </c>
      <c r="C9" s="323"/>
      <c r="D9" s="324"/>
      <c r="E9" s="325"/>
      <c r="F9" s="326"/>
      <c r="G9" s="6">
        <f>G10+G23</f>
        <v>2052</v>
      </c>
      <c r="H9" s="6">
        <f aca="true" t="shared" si="0" ref="H9:S9">H10+H23</f>
        <v>0</v>
      </c>
      <c r="I9" s="6">
        <f>I10+I23</f>
        <v>2052</v>
      </c>
      <c r="J9" s="6">
        <f t="shared" si="0"/>
        <v>292</v>
      </c>
      <c r="K9" s="6">
        <f t="shared" si="0"/>
        <v>493</v>
      </c>
      <c r="L9" s="6">
        <f t="shared" si="0"/>
        <v>621</v>
      </c>
      <c r="M9" s="6"/>
      <c r="N9" s="6">
        <f t="shared" si="0"/>
        <v>1114</v>
      </c>
      <c r="O9" s="6">
        <f t="shared" si="0"/>
        <v>432</v>
      </c>
      <c r="P9" s="6">
        <f t="shared" si="0"/>
        <v>0</v>
      </c>
      <c r="Q9" s="6">
        <f t="shared" si="0"/>
        <v>506</v>
      </c>
      <c r="R9" s="6">
        <f t="shared" si="0"/>
        <v>0</v>
      </c>
      <c r="S9" s="6">
        <f t="shared" si="0"/>
        <v>938</v>
      </c>
      <c r="T9" s="6">
        <f aca="true" t="shared" si="1" ref="T9:Y9">T10+T20</f>
        <v>0</v>
      </c>
      <c r="U9" s="6">
        <f t="shared" si="1"/>
        <v>0</v>
      </c>
      <c r="V9" s="6">
        <f t="shared" si="1"/>
        <v>0</v>
      </c>
      <c r="W9" s="6">
        <f t="shared" si="1"/>
        <v>0</v>
      </c>
      <c r="X9" s="6">
        <f t="shared" si="1"/>
        <v>0</v>
      </c>
      <c r="Y9" s="6">
        <f t="shared" si="1"/>
        <v>0</v>
      </c>
    </row>
    <row r="10" spans="1:25" ht="16.5" customHeight="1" thickBot="1">
      <c r="A10" s="7" t="s">
        <v>117</v>
      </c>
      <c r="B10" s="5" t="s">
        <v>118</v>
      </c>
      <c r="C10" s="8"/>
      <c r="D10" s="9"/>
      <c r="E10" s="10"/>
      <c r="F10" s="183"/>
      <c r="G10" s="11">
        <f>SUM(G11:G22)</f>
        <v>1582</v>
      </c>
      <c r="H10" s="11">
        <f aca="true" t="shared" si="2" ref="H10:S10">SUM(H11:H22)</f>
        <v>0</v>
      </c>
      <c r="I10" s="11">
        <f t="shared" si="2"/>
        <v>1582</v>
      </c>
      <c r="J10" s="11">
        <f t="shared" si="2"/>
        <v>292</v>
      </c>
      <c r="K10" s="11">
        <f t="shared" si="2"/>
        <v>374</v>
      </c>
      <c r="L10" s="11">
        <f t="shared" si="2"/>
        <v>460</v>
      </c>
      <c r="M10" s="11"/>
      <c r="N10" s="11">
        <f t="shared" si="2"/>
        <v>834</v>
      </c>
      <c r="O10" s="11">
        <f t="shared" si="2"/>
        <v>352</v>
      </c>
      <c r="P10" s="11">
        <f t="shared" si="2"/>
        <v>0</v>
      </c>
      <c r="Q10" s="11">
        <f t="shared" si="2"/>
        <v>396</v>
      </c>
      <c r="R10" s="11">
        <f t="shared" si="2"/>
        <v>0</v>
      </c>
      <c r="S10" s="11">
        <f t="shared" si="2"/>
        <v>748</v>
      </c>
      <c r="T10" s="11">
        <f aca="true" t="shared" si="3" ref="T10:Y10">SUM(T11:T18)</f>
        <v>0</v>
      </c>
      <c r="U10" s="11">
        <f t="shared" si="3"/>
        <v>0</v>
      </c>
      <c r="V10" s="11">
        <f t="shared" si="3"/>
        <v>0</v>
      </c>
      <c r="W10" s="11">
        <f t="shared" si="3"/>
        <v>0</v>
      </c>
      <c r="X10" s="11">
        <f t="shared" si="3"/>
        <v>0</v>
      </c>
      <c r="Y10" s="11">
        <f t="shared" si="3"/>
        <v>0</v>
      </c>
    </row>
    <row r="11" spans="1:25" ht="15.75" customHeight="1">
      <c r="A11" s="327" t="s">
        <v>119</v>
      </c>
      <c r="B11" s="14" t="s">
        <v>97</v>
      </c>
      <c r="C11" s="40">
        <v>4</v>
      </c>
      <c r="D11" s="250"/>
      <c r="E11" s="251"/>
      <c r="F11" s="297"/>
      <c r="G11" s="40">
        <f aca="true" t="shared" si="4" ref="G11:G17">H11+I11</f>
        <v>78</v>
      </c>
      <c r="H11" s="250"/>
      <c r="I11" s="252">
        <f aca="true" t="shared" si="5" ref="I11:I18">N11+S11</f>
        <v>78</v>
      </c>
      <c r="J11" s="23"/>
      <c r="K11" s="21">
        <v>17</v>
      </c>
      <c r="L11" s="22">
        <v>23</v>
      </c>
      <c r="M11" s="369"/>
      <c r="N11" s="23">
        <f aca="true" t="shared" si="6" ref="N11:N18">K11+L11</f>
        <v>40</v>
      </c>
      <c r="O11" s="21">
        <v>16</v>
      </c>
      <c r="P11" s="253"/>
      <c r="Q11" s="22">
        <v>22</v>
      </c>
      <c r="R11" s="22"/>
      <c r="S11" s="23">
        <f aca="true" t="shared" si="7" ref="S11:S18">O11+Q11</f>
        <v>38</v>
      </c>
      <c r="T11" s="18"/>
      <c r="U11" s="266"/>
      <c r="V11" s="266"/>
      <c r="W11" s="266"/>
      <c r="X11" s="266"/>
      <c r="Y11" s="19"/>
    </row>
    <row r="12" spans="1:25" ht="15.75" customHeight="1">
      <c r="A12" s="328" t="s">
        <v>120</v>
      </c>
      <c r="B12" s="14" t="s">
        <v>100</v>
      </c>
      <c r="C12" s="26">
        <v>4</v>
      </c>
      <c r="D12" s="27"/>
      <c r="E12" s="28">
        <v>1</v>
      </c>
      <c r="F12" s="298"/>
      <c r="G12" s="26">
        <f t="shared" si="4"/>
        <v>189</v>
      </c>
      <c r="H12" s="27"/>
      <c r="I12" s="254">
        <f t="shared" si="5"/>
        <v>189</v>
      </c>
      <c r="J12" s="30"/>
      <c r="K12" s="29">
        <v>51</v>
      </c>
      <c r="L12" s="32">
        <v>46</v>
      </c>
      <c r="M12" s="267"/>
      <c r="N12" s="30">
        <f t="shared" si="6"/>
        <v>97</v>
      </c>
      <c r="O12" s="29">
        <v>48</v>
      </c>
      <c r="P12" s="31"/>
      <c r="Q12" s="32">
        <v>44</v>
      </c>
      <c r="R12" s="32"/>
      <c r="S12" s="30">
        <f t="shared" si="7"/>
        <v>92</v>
      </c>
      <c r="T12" s="21"/>
      <c r="U12" s="253"/>
      <c r="V12" s="253"/>
      <c r="W12" s="253"/>
      <c r="X12" s="253"/>
      <c r="Y12" s="23"/>
    </row>
    <row r="13" spans="1:25" ht="12.75">
      <c r="A13" s="255" t="s">
        <v>121</v>
      </c>
      <c r="B13" s="25" t="s">
        <v>17</v>
      </c>
      <c r="C13" s="26"/>
      <c r="D13" s="27"/>
      <c r="E13" s="28" t="s">
        <v>99</v>
      </c>
      <c r="F13" s="298">
        <v>215</v>
      </c>
      <c r="G13" s="26">
        <f t="shared" si="4"/>
        <v>217</v>
      </c>
      <c r="H13" s="27"/>
      <c r="I13" s="254">
        <f t="shared" si="5"/>
        <v>217</v>
      </c>
      <c r="J13" s="30">
        <v>215</v>
      </c>
      <c r="K13" s="29">
        <v>34</v>
      </c>
      <c r="L13" s="32">
        <v>69</v>
      </c>
      <c r="M13" s="267"/>
      <c r="N13" s="30">
        <f t="shared" si="6"/>
        <v>103</v>
      </c>
      <c r="O13" s="29">
        <v>48</v>
      </c>
      <c r="P13" s="31"/>
      <c r="Q13" s="32">
        <v>66</v>
      </c>
      <c r="R13" s="32"/>
      <c r="S13" s="30">
        <f t="shared" si="7"/>
        <v>114</v>
      </c>
      <c r="T13" s="29"/>
      <c r="U13" s="31"/>
      <c r="V13" s="31"/>
      <c r="W13" s="31"/>
      <c r="X13" s="31"/>
      <c r="Y13" s="30"/>
    </row>
    <row r="14" spans="1:25" ht="15" customHeight="1">
      <c r="A14" s="329" t="s">
        <v>122</v>
      </c>
      <c r="B14" s="14" t="s">
        <v>123</v>
      </c>
      <c r="C14" s="40">
        <v>4</v>
      </c>
      <c r="D14" s="250"/>
      <c r="E14" s="251" t="s">
        <v>98</v>
      </c>
      <c r="F14" s="297"/>
      <c r="G14" s="40">
        <f>H14+I14</f>
        <v>328</v>
      </c>
      <c r="H14" s="250"/>
      <c r="I14" s="252">
        <f>N14+S14</f>
        <v>328</v>
      </c>
      <c r="J14" s="23"/>
      <c r="K14" s="21">
        <v>68</v>
      </c>
      <c r="L14" s="22">
        <v>92</v>
      </c>
      <c r="M14" s="369"/>
      <c r="N14" s="23">
        <f>K14+L14</f>
        <v>160</v>
      </c>
      <c r="O14" s="21">
        <v>80</v>
      </c>
      <c r="P14" s="253"/>
      <c r="Q14" s="22">
        <v>88</v>
      </c>
      <c r="R14" s="22"/>
      <c r="S14" s="23">
        <f>O14+Q14</f>
        <v>168</v>
      </c>
      <c r="T14" s="29"/>
      <c r="U14" s="31"/>
      <c r="V14" s="31"/>
      <c r="W14" s="31"/>
      <c r="X14" s="31"/>
      <c r="Y14" s="30"/>
    </row>
    <row r="15" spans="1:25" ht="17.25" customHeight="1">
      <c r="A15" s="255" t="s">
        <v>124</v>
      </c>
      <c r="B15" s="25" t="s">
        <v>18</v>
      </c>
      <c r="C15" s="26"/>
      <c r="D15" s="27"/>
      <c r="E15" s="28" t="s">
        <v>125</v>
      </c>
      <c r="F15" s="298"/>
      <c r="G15" s="26">
        <f t="shared" si="4"/>
        <v>172</v>
      </c>
      <c r="H15" s="27"/>
      <c r="I15" s="254">
        <f t="shared" si="5"/>
        <v>172</v>
      </c>
      <c r="J15" s="30"/>
      <c r="K15" s="29">
        <v>34</v>
      </c>
      <c r="L15" s="32">
        <v>46</v>
      </c>
      <c r="M15" s="267"/>
      <c r="N15" s="30">
        <f t="shared" si="6"/>
        <v>80</v>
      </c>
      <c r="O15" s="29">
        <v>48</v>
      </c>
      <c r="P15" s="31"/>
      <c r="Q15" s="32">
        <v>44</v>
      </c>
      <c r="R15" s="32"/>
      <c r="S15" s="30">
        <f t="shared" si="7"/>
        <v>92</v>
      </c>
      <c r="T15" s="29"/>
      <c r="U15" s="31"/>
      <c r="V15" s="31"/>
      <c r="W15" s="31"/>
      <c r="X15" s="31"/>
      <c r="Y15" s="30"/>
    </row>
    <row r="16" spans="1:25" ht="12.75">
      <c r="A16" s="255" t="s">
        <v>126</v>
      </c>
      <c r="B16" s="330" t="s">
        <v>19</v>
      </c>
      <c r="C16" s="26"/>
      <c r="D16" s="256" t="s">
        <v>98</v>
      </c>
      <c r="E16" s="28" t="s">
        <v>99</v>
      </c>
      <c r="F16" s="298"/>
      <c r="G16" s="26">
        <f t="shared" si="4"/>
        <v>211</v>
      </c>
      <c r="H16" s="27"/>
      <c r="I16" s="254">
        <f t="shared" si="5"/>
        <v>211</v>
      </c>
      <c r="J16" s="30"/>
      <c r="K16" s="29">
        <v>51</v>
      </c>
      <c r="L16" s="32">
        <v>46</v>
      </c>
      <c r="M16" s="267"/>
      <c r="N16" s="30">
        <f t="shared" si="6"/>
        <v>97</v>
      </c>
      <c r="O16" s="29">
        <v>48</v>
      </c>
      <c r="P16" s="31"/>
      <c r="Q16" s="32">
        <v>66</v>
      </c>
      <c r="R16" s="32"/>
      <c r="S16" s="30">
        <f t="shared" si="7"/>
        <v>114</v>
      </c>
      <c r="T16" s="21"/>
      <c r="U16" s="253"/>
      <c r="V16" s="253"/>
      <c r="W16" s="253"/>
      <c r="X16" s="253"/>
      <c r="Y16" s="23"/>
    </row>
    <row r="17" spans="1:25" ht="22.5">
      <c r="A17" s="255" t="s">
        <v>127</v>
      </c>
      <c r="B17" s="25" t="s">
        <v>89</v>
      </c>
      <c r="C17" s="26"/>
      <c r="D17" s="27"/>
      <c r="E17" s="28">
        <v>2</v>
      </c>
      <c r="F17" s="298"/>
      <c r="G17" s="26">
        <f t="shared" si="4"/>
        <v>80</v>
      </c>
      <c r="H17" s="27"/>
      <c r="I17" s="254">
        <f t="shared" si="5"/>
        <v>80</v>
      </c>
      <c r="J17" s="30"/>
      <c r="K17" s="29">
        <v>34</v>
      </c>
      <c r="L17" s="32">
        <v>46</v>
      </c>
      <c r="M17" s="267"/>
      <c r="N17" s="30">
        <f t="shared" si="6"/>
        <v>80</v>
      </c>
      <c r="O17" s="29"/>
      <c r="P17" s="31"/>
      <c r="Q17" s="32"/>
      <c r="R17" s="32"/>
      <c r="S17" s="30">
        <f t="shared" si="7"/>
        <v>0</v>
      </c>
      <c r="T17" s="21"/>
      <c r="U17" s="253"/>
      <c r="V17" s="253"/>
      <c r="W17" s="253"/>
      <c r="X17" s="253"/>
      <c r="Y17" s="23"/>
    </row>
    <row r="18" spans="1:25" ht="16.5" customHeight="1" thickBot="1">
      <c r="A18" s="255" t="s">
        <v>128</v>
      </c>
      <c r="B18" s="257" t="s">
        <v>96</v>
      </c>
      <c r="C18" s="331"/>
      <c r="D18" s="332"/>
      <c r="E18" s="333">
        <v>2</v>
      </c>
      <c r="F18" s="298">
        <v>7</v>
      </c>
      <c r="G18" s="26">
        <f>H18+I18</f>
        <v>40</v>
      </c>
      <c r="H18" s="27"/>
      <c r="I18" s="254">
        <f t="shared" si="5"/>
        <v>40</v>
      </c>
      <c r="J18" s="30">
        <v>7</v>
      </c>
      <c r="K18" s="29">
        <v>17</v>
      </c>
      <c r="L18" s="32">
        <v>23</v>
      </c>
      <c r="M18" s="267"/>
      <c r="N18" s="30">
        <f t="shared" si="6"/>
        <v>40</v>
      </c>
      <c r="O18" s="126"/>
      <c r="P18" s="129"/>
      <c r="Q18" s="128"/>
      <c r="R18" s="128"/>
      <c r="S18" s="30">
        <f t="shared" si="7"/>
        <v>0</v>
      </c>
      <c r="T18" s="84"/>
      <c r="U18" s="261"/>
      <c r="V18" s="261"/>
      <c r="W18" s="261"/>
      <c r="X18" s="261"/>
      <c r="Y18" s="200"/>
    </row>
    <row r="19" spans="1:25" ht="17.25" customHeight="1" thickBot="1">
      <c r="A19" s="334" t="s">
        <v>129</v>
      </c>
      <c r="B19" s="335" t="s">
        <v>130</v>
      </c>
      <c r="C19" s="336"/>
      <c r="D19" s="337"/>
      <c r="E19" s="338"/>
      <c r="F19" s="339"/>
      <c r="G19" s="340"/>
      <c r="H19" s="337"/>
      <c r="I19" s="341"/>
      <c r="J19" s="342"/>
      <c r="K19" s="343"/>
      <c r="L19" s="344"/>
      <c r="M19" s="370"/>
      <c r="N19" s="342"/>
      <c r="O19" s="345"/>
      <c r="P19" s="345"/>
      <c r="Q19" s="345"/>
      <c r="R19" s="345"/>
      <c r="S19" s="346"/>
      <c r="T19" s="358"/>
      <c r="U19" s="359"/>
      <c r="V19" s="359"/>
      <c r="W19" s="359"/>
      <c r="X19" s="359"/>
      <c r="Y19" s="360"/>
    </row>
    <row r="20" spans="1:25" ht="17.25" customHeight="1">
      <c r="A20" s="255" t="s">
        <v>131</v>
      </c>
      <c r="B20" s="14" t="s">
        <v>107</v>
      </c>
      <c r="C20" s="26"/>
      <c r="D20" s="27"/>
      <c r="E20" s="28">
        <v>4</v>
      </c>
      <c r="F20" s="298"/>
      <c r="G20" s="26">
        <f>H20+I20</f>
        <v>78</v>
      </c>
      <c r="H20" s="27"/>
      <c r="I20" s="254">
        <f>N20+S20</f>
        <v>78</v>
      </c>
      <c r="J20" s="30"/>
      <c r="K20" s="29">
        <v>17</v>
      </c>
      <c r="L20" s="32">
        <v>23</v>
      </c>
      <c r="M20" s="267"/>
      <c r="N20" s="30">
        <f>K20+L20</f>
        <v>40</v>
      </c>
      <c r="O20" s="29">
        <v>16</v>
      </c>
      <c r="P20" s="31"/>
      <c r="Q20" s="32">
        <v>22</v>
      </c>
      <c r="R20" s="32"/>
      <c r="S20" s="30">
        <f>O20+Q20</f>
        <v>38</v>
      </c>
      <c r="T20" s="47"/>
      <c r="U20" s="90"/>
      <c r="V20" s="90"/>
      <c r="W20" s="90"/>
      <c r="X20" s="90"/>
      <c r="Y20" s="89"/>
    </row>
    <row r="21" spans="1:25" ht="16.5" customHeight="1">
      <c r="A21" s="255" t="s">
        <v>132</v>
      </c>
      <c r="B21" s="24" t="s">
        <v>147</v>
      </c>
      <c r="C21" s="26">
        <v>3</v>
      </c>
      <c r="D21" s="27"/>
      <c r="E21" s="28"/>
      <c r="F21" s="298">
        <v>60</v>
      </c>
      <c r="G21" s="26">
        <f>I21+H21</f>
        <v>72</v>
      </c>
      <c r="H21" s="27"/>
      <c r="I21" s="32">
        <f>N21+S21+X21</f>
        <v>72</v>
      </c>
      <c r="J21" s="30">
        <v>60</v>
      </c>
      <c r="K21" s="29">
        <v>17</v>
      </c>
      <c r="L21" s="92">
        <v>23</v>
      </c>
      <c r="M21" s="371"/>
      <c r="N21" s="30">
        <f>K21+L21</f>
        <v>40</v>
      </c>
      <c r="O21" s="29">
        <v>32</v>
      </c>
      <c r="P21" s="31"/>
      <c r="Q21" s="32"/>
      <c r="R21" s="267"/>
      <c r="S21" s="30">
        <f>O21+Q21</f>
        <v>32</v>
      </c>
      <c r="T21" s="286"/>
      <c r="U21" s="287"/>
      <c r="V21" s="287"/>
      <c r="W21" s="287"/>
      <c r="X21" s="287"/>
      <c r="Y21" s="288"/>
    </row>
    <row r="22" spans="1:25" ht="13.5" thickBot="1">
      <c r="A22" s="255" t="s">
        <v>134</v>
      </c>
      <c r="B22" s="38" t="s">
        <v>148</v>
      </c>
      <c r="C22" s="26">
        <v>4</v>
      </c>
      <c r="D22" s="27"/>
      <c r="E22" s="28">
        <v>2</v>
      </c>
      <c r="F22" s="347">
        <v>10</v>
      </c>
      <c r="G22" s="60">
        <f>H22+I22</f>
        <v>117</v>
      </c>
      <c r="H22" s="27"/>
      <c r="I22" s="254">
        <f>N22+S22</f>
        <v>117</v>
      </c>
      <c r="J22" s="30">
        <v>10</v>
      </c>
      <c r="K22" s="29">
        <v>34</v>
      </c>
      <c r="L22" s="92">
        <v>23</v>
      </c>
      <c r="M22" s="371"/>
      <c r="N22" s="30">
        <f>K22+L22</f>
        <v>57</v>
      </c>
      <c r="O22" s="29">
        <v>16</v>
      </c>
      <c r="P22" s="31"/>
      <c r="Q22" s="32">
        <v>44</v>
      </c>
      <c r="R22" s="32"/>
      <c r="S22" s="30">
        <f>O22+Q22</f>
        <v>60</v>
      </c>
      <c r="T22" s="84"/>
      <c r="U22" s="261"/>
      <c r="V22" s="261"/>
      <c r="W22" s="261"/>
      <c r="X22" s="261"/>
      <c r="Y22" s="200"/>
    </row>
    <row r="23" spans="1:25" ht="22.5" thickBot="1">
      <c r="A23" s="7" t="s">
        <v>135</v>
      </c>
      <c r="B23" s="5" t="s">
        <v>136</v>
      </c>
      <c r="C23" s="192"/>
      <c r="D23" s="193"/>
      <c r="E23" s="232"/>
      <c r="F23" s="348">
        <v>0</v>
      </c>
      <c r="G23" s="263">
        <f>SUM(G25:G30)</f>
        <v>470</v>
      </c>
      <c r="H23" s="263">
        <f aca="true" t="shared" si="8" ref="H23:S23">SUM(H25:H30)</f>
        <v>0</v>
      </c>
      <c r="I23" s="263">
        <f t="shared" si="8"/>
        <v>470</v>
      </c>
      <c r="J23" s="263">
        <f t="shared" si="8"/>
        <v>0</v>
      </c>
      <c r="K23" s="263">
        <f t="shared" si="8"/>
        <v>119</v>
      </c>
      <c r="L23" s="349">
        <f t="shared" si="8"/>
        <v>161</v>
      </c>
      <c r="M23" s="349"/>
      <c r="N23" s="263">
        <f t="shared" si="8"/>
        <v>280</v>
      </c>
      <c r="O23" s="263">
        <f t="shared" si="8"/>
        <v>80</v>
      </c>
      <c r="P23" s="263">
        <f t="shared" si="8"/>
        <v>0</v>
      </c>
      <c r="Q23" s="263">
        <f t="shared" si="8"/>
        <v>110</v>
      </c>
      <c r="R23" s="263">
        <f t="shared" si="8"/>
        <v>0</v>
      </c>
      <c r="S23" s="263">
        <f t="shared" si="8"/>
        <v>190</v>
      </c>
      <c r="T23" s="106"/>
      <c r="U23" s="109"/>
      <c r="V23" s="109"/>
      <c r="W23" s="109"/>
      <c r="X23" s="109"/>
      <c r="Y23" s="108"/>
    </row>
    <row r="24" spans="1:25" s="130" customFormat="1" ht="22.5" thickBot="1">
      <c r="A24" s="350" t="s">
        <v>137</v>
      </c>
      <c r="B24" s="316" t="s">
        <v>138</v>
      </c>
      <c r="C24" s="317"/>
      <c r="D24" s="318"/>
      <c r="E24" s="319"/>
      <c r="F24" s="348">
        <v>0</v>
      </c>
      <c r="G24" s="320">
        <f>G23</f>
        <v>470</v>
      </c>
      <c r="H24" s="320">
        <f aca="true" t="shared" si="9" ref="H24:S24">H23</f>
        <v>0</v>
      </c>
      <c r="I24" s="320">
        <f t="shared" si="9"/>
        <v>470</v>
      </c>
      <c r="J24" s="320">
        <f t="shared" si="9"/>
        <v>0</v>
      </c>
      <c r="K24" s="320">
        <f t="shared" si="9"/>
        <v>119</v>
      </c>
      <c r="L24" s="351">
        <f t="shared" si="9"/>
        <v>161</v>
      </c>
      <c r="M24" s="351"/>
      <c r="N24" s="320">
        <f t="shared" si="9"/>
        <v>280</v>
      </c>
      <c r="O24" s="320">
        <f t="shared" si="9"/>
        <v>80</v>
      </c>
      <c r="P24" s="320">
        <f t="shared" si="9"/>
        <v>0</v>
      </c>
      <c r="Q24" s="320">
        <f t="shared" si="9"/>
        <v>110</v>
      </c>
      <c r="R24" s="320">
        <f t="shared" si="9"/>
        <v>0</v>
      </c>
      <c r="S24" s="320">
        <f t="shared" si="9"/>
        <v>190</v>
      </c>
      <c r="T24" s="361"/>
      <c r="U24" s="362"/>
      <c r="V24" s="362"/>
      <c r="W24" s="362"/>
      <c r="X24" s="362"/>
      <c r="Y24" s="363"/>
    </row>
    <row r="25" spans="1:25" s="130" customFormat="1" ht="12.75">
      <c r="A25" s="352" t="s">
        <v>139</v>
      </c>
      <c r="B25" s="265" t="s">
        <v>111</v>
      </c>
      <c r="C25" s="15"/>
      <c r="D25" s="16"/>
      <c r="E25" s="17">
        <v>2</v>
      </c>
      <c r="F25" s="352"/>
      <c r="G25" s="15">
        <f>I25+H25</f>
        <v>40</v>
      </c>
      <c r="H25" s="16"/>
      <c r="I25" s="20">
        <f>N25+S25+X25</f>
        <v>40</v>
      </c>
      <c r="J25" s="19"/>
      <c r="K25" s="18">
        <v>17</v>
      </c>
      <c r="L25" s="199">
        <v>23</v>
      </c>
      <c r="M25" s="372"/>
      <c r="N25" s="19">
        <f aca="true" t="shared" si="10" ref="N25:N30">K25+L25</f>
        <v>40</v>
      </c>
      <c r="O25" s="18"/>
      <c r="P25" s="20"/>
      <c r="Q25" s="20"/>
      <c r="R25" s="20"/>
      <c r="S25" s="19">
        <f aca="true" t="shared" si="11" ref="S25:S30">O25+Q25</f>
        <v>0</v>
      </c>
      <c r="T25" s="201"/>
      <c r="U25" s="281"/>
      <c r="V25" s="281"/>
      <c r="W25" s="281"/>
      <c r="X25" s="281"/>
      <c r="Y25" s="293"/>
    </row>
    <row r="26" spans="1:25" s="130" customFormat="1" ht="22.5">
      <c r="A26" s="347" t="s">
        <v>140</v>
      </c>
      <c r="B26" s="353" t="s">
        <v>108</v>
      </c>
      <c r="C26" s="29" t="s">
        <v>141</v>
      </c>
      <c r="D26" s="27"/>
      <c r="E26" s="28" t="s">
        <v>142</v>
      </c>
      <c r="F26" s="347"/>
      <c r="G26" s="26">
        <f>H26+I26</f>
        <v>140</v>
      </c>
      <c r="H26" s="27"/>
      <c r="I26" s="254">
        <f>N26+S26</f>
        <v>140</v>
      </c>
      <c r="J26" s="30"/>
      <c r="K26" s="29">
        <v>34</v>
      </c>
      <c r="L26" s="92">
        <v>46</v>
      </c>
      <c r="M26" s="371"/>
      <c r="N26" s="30">
        <f t="shared" si="10"/>
        <v>80</v>
      </c>
      <c r="O26" s="126">
        <v>16</v>
      </c>
      <c r="P26" s="128"/>
      <c r="Q26" s="128">
        <v>44</v>
      </c>
      <c r="R26" s="128"/>
      <c r="S26" s="30">
        <f t="shared" si="11"/>
        <v>60</v>
      </c>
      <c r="T26" s="126"/>
      <c r="U26" s="129"/>
      <c r="V26" s="129"/>
      <c r="W26" s="129"/>
      <c r="X26" s="129"/>
      <c r="Y26" s="127"/>
    </row>
    <row r="27" spans="1:25" s="130" customFormat="1" ht="12.75">
      <c r="A27" s="347" t="s">
        <v>143</v>
      </c>
      <c r="B27" s="354" t="s">
        <v>109</v>
      </c>
      <c r="C27" s="258"/>
      <c r="D27" s="27"/>
      <c r="E27" s="28">
        <v>4</v>
      </c>
      <c r="F27" s="347"/>
      <c r="G27" s="26">
        <f>H27+I27</f>
        <v>78</v>
      </c>
      <c r="H27" s="27"/>
      <c r="I27" s="254">
        <f>N27+S27</f>
        <v>78</v>
      </c>
      <c r="J27" s="30"/>
      <c r="K27" s="29">
        <v>17</v>
      </c>
      <c r="L27" s="92">
        <v>23</v>
      </c>
      <c r="M27" s="371"/>
      <c r="N27" s="30">
        <f t="shared" si="10"/>
        <v>40</v>
      </c>
      <c r="O27" s="126">
        <v>16</v>
      </c>
      <c r="P27" s="128"/>
      <c r="Q27" s="128">
        <v>22</v>
      </c>
      <c r="R27" s="128"/>
      <c r="S27" s="30">
        <f t="shared" si="11"/>
        <v>38</v>
      </c>
      <c r="T27" s="126"/>
      <c r="U27" s="129"/>
      <c r="V27" s="129"/>
      <c r="W27" s="129"/>
      <c r="X27" s="129"/>
      <c r="Y27" s="127"/>
    </row>
    <row r="28" spans="1:25" s="130" customFormat="1" ht="12.75">
      <c r="A28" s="347" t="s">
        <v>144</v>
      </c>
      <c r="B28" s="354" t="s">
        <v>110</v>
      </c>
      <c r="C28" s="258">
        <v>3</v>
      </c>
      <c r="D28" s="27"/>
      <c r="E28" s="28"/>
      <c r="F28" s="347"/>
      <c r="G28" s="26">
        <f>H28+I28</f>
        <v>56</v>
      </c>
      <c r="H28" s="27"/>
      <c r="I28" s="254">
        <f>N28+S28</f>
        <v>56</v>
      </c>
      <c r="J28" s="30"/>
      <c r="K28" s="29">
        <v>17</v>
      </c>
      <c r="L28" s="92">
        <v>23</v>
      </c>
      <c r="M28" s="371"/>
      <c r="N28" s="30">
        <f t="shared" si="10"/>
        <v>40</v>
      </c>
      <c r="O28" s="126">
        <v>16</v>
      </c>
      <c r="P28" s="128"/>
      <c r="Q28" s="128"/>
      <c r="R28" s="128"/>
      <c r="S28" s="30">
        <f t="shared" si="11"/>
        <v>16</v>
      </c>
      <c r="T28" s="126"/>
      <c r="U28" s="129"/>
      <c r="V28" s="129"/>
      <c r="W28" s="129"/>
      <c r="X28" s="129"/>
      <c r="Y28" s="127"/>
    </row>
    <row r="29" spans="1:25" s="130" customFormat="1" ht="12.75">
      <c r="A29" s="347" t="s">
        <v>145</v>
      </c>
      <c r="B29" s="364" t="s">
        <v>146</v>
      </c>
      <c r="C29" s="258"/>
      <c r="D29" s="27"/>
      <c r="E29" s="28">
        <v>4</v>
      </c>
      <c r="F29" s="347"/>
      <c r="G29" s="26">
        <f>H29+I29</f>
        <v>78</v>
      </c>
      <c r="H29" s="27"/>
      <c r="I29" s="254">
        <f>N29+S29</f>
        <v>78</v>
      </c>
      <c r="J29" s="30"/>
      <c r="K29" s="29">
        <v>17</v>
      </c>
      <c r="L29" s="92">
        <v>23</v>
      </c>
      <c r="M29" s="371"/>
      <c r="N29" s="30">
        <f t="shared" si="10"/>
        <v>40</v>
      </c>
      <c r="O29" s="126">
        <v>16</v>
      </c>
      <c r="P29" s="128"/>
      <c r="Q29" s="128">
        <v>22</v>
      </c>
      <c r="R29" s="128"/>
      <c r="S29" s="30">
        <f t="shared" si="11"/>
        <v>38</v>
      </c>
      <c r="T29" s="365"/>
      <c r="U29" s="366"/>
      <c r="V29" s="366"/>
      <c r="W29" s="366"/>
      <c r="X29" s="366"/>
      <c r="Y29" s="367"/>
    </row>
    <row r="30" spans="1:25" s="130" customFormat="1" ht="13.5" thickBot="1">
      <c r="A30" s="347" t="s">
        <v>149</v>
      </c>
      <c r="B30" s="355" t="s">
        <v>133</v>
      </c>
      <c r="C30" s="259"/>
      <c r="D30" s="34"/>
      <c r="E30" s="35">
        <v>4</v>
      </c>
      <c r="F30" s="368"/>
      <c r="G30" s="33">
        <f>H30+I30</f>
        <v>78</v>
      </c>
      <c r="H30" s="34"/>
      <c r="I30" s="260">
        <f>N30+S30</f>
        <v>78</v>
      </c>
      <c r="J30" s="200"/>
      <c r="K30" s="84">
        <v>17</v>
      </c>
      <c r="L30" s="356">
        <v>23</v>
      </c>
      <c r="M30" s="373"/>
      <c r="N30" s="200">
        <f t="shared" si="10"/>
        <v>40</v>
      </c>
      <c r="O30" s="180">
        <v>16</v>
      </c>
      <c r="P30" s="357"/>
      <c r="Q30" s="357">
        <v>22</v>
      </c>
      <c r="R30" s="357"/>
      <c r="S30" s="200">
        <f t="shared" si="11"/>
        <v>38</v>
      </c>
      <c r="T30" s="180"/>
      <c r="U30" s="262"/>
      <c r="V30" s="262"/>
      <c r="W30" s="262"/>
      <c r="X30" s="262"/>
      <c r="Y30" s="206"/>
    </row>
    <row r="31" spans="1:25" ht="13.5" thickBot="1">
      <c r="A31" s="145"/>
      <c r="B31" s="146" t="s">
        <v>20</v>
      </c>
      <c r="C31" s="147"/>
      <c r="D31" s="148"/>
      <c r="E31" s="149"/>
      <c r="F31" s="300"/>
      <c r="G31" s="150">
        <f aca="true" t="shared" si="12" ref="G31:O31">G9</f>
        <v>2052</v>
      </c>
      <c r="H31" s="150">
        <f t="shared" si="12"/>
        <v>0</v>
      </c>
      <c r="I31" s="150">
        <f t="shared" si="12"/>
        <v>2052</v>
      </c>
      <c r="J31" s="149">
        <f t="shared" si="12"/>
        <v>292</v>
      </c>
      <c r="K31" s="150">
        <f t="shared" si="12"/>
        <v>493</v>
      </c>
      <c r="L31" s="151">
        <f t="shared" si="12"/>
        <v>621</v>
      </c>
      <c r="M31" s="374"/>
      <c r="N31" s="149">
        <f t="shared" si="12"/>
        <v>1114</v>
      </c>
      <c r="O31" s="150">
        <f t="shared" si="12"/>
        <v>432</v>
      </c>
      <c r="P31" s="269"/>
      <c r="Q31" s="151">
        <f aca="true" t="shared" si="13" ref="Q31:Y31">Q9</f>
        <v>506</v>
      </c>
      <c r="R31" s="151">
        <f t="shared" si="13"/>
        <v>0</v>
      </c>
      <c r="S31" s="149">
        <f t="shared" si="13"/>
        <v>938</v>
      </c>
      <c r="T31" s="150">
        <f t="shared" si="13"/>
        <v>0</v>
      </c>
      <c r="U31" s="151">
        <f t="shared" si="13"/>
        <v>0</v>
      </c>
      <c r="V31" s="151">
        <f t="shared" si="13"/>
        <v>0</v>
      </c>
      <c r="W31" s="151">
        <f t="shared" si="13"/>
        <v>0</v>
      </c>
      <c r="X31" s="151">
        <f t="shared" si="13"/>
        <v>0</v>
      </c>
      <c r="Y31" s="149">
        <f t="shared" si="13"/>
        <v>0</v>
      </c>
    </row>
    <row r="32" spans="1:25" ht="25.5" customHeight="1" thickBot="1">
      <c r="A32" s="41"/>
      <c r="B32" s="42" t="s">
        <v>21</v>
      </c>
      <c r="C32" s="11"/>
      <c r="D32" s="13"/>
      <c r="E32" s="10"/>
      <c r="F32" s="183"/>
      <c r="G32" s="8">
        <f aca="true" t="shared" si="14" ref="G32:Y32">G33+G40+G45+G63</f>
        <v>2484</v>
      </c>
      <c r="H32" s="8">
        <f t="shared" si="14"/>
        <v>360</v>
      </c>
      <c r="I32" s="8">
        <f t="shared" si="14"/>
        <v>2124</v>
      </c>
      <c r="J32" s="10">
        <f t="shared" si="14"/>
        <v>308.4</v>
      </c>
      <c r="K32" s="8">
        <f t="shared" si="14"/>
        <v>119</v>
      </c>
      <c r="L32" s="9">
        <f t="shared" si="14"/>
        <v>207</v>
      </c>
      <c r="M32" s="375"/>
      <c r="N32" s="10">
        <f t="shared" si="14"/>
        <v>326</v>
      </c>
      <c r="O32" s="8">
        <f t="shared" si="14"/>
        <v>144</v>
      </c>
      <c r="P32" s="263"/>
      <c r="Q32" s="9">
        <f t="shared" si="14"/>
        <v>286</v>
      </c>
      <c r="R32" s="9">
        <f t="shared" si="14"/>
        <v>0</v>
      </c>
      <c r="S32" s="10">
        <f t="shared" si="14"/>
        <v>430</v>
      </c>
      <c r="T32" s="8">
        <f t="shared" si="14"/>
        <v>612</v>
      </c>
      <c r="U32" s="9">
        <f t="shared" si="14"/>
        <v>180</v>
      </c>
      <c r="V32" s="9">
        <f t="shared" si="14"/>
        <v>0</v>
      </c>
      <c r="W32" s="9">
        <f t="shared" si="14"/>
        <v>108</v>
      </c>
      <c r="X32" s="9">
        <f t="shared" si="14"/>
        <v>468</v>
      </c>
      <c r="Y32" s="10">
        <f t="shared" si="14"/>
        <v>1368</v>
      </c>
    </row>
    <row r="33" spans="1:25" ht="12.75" customHeight="1" thickBot="1">
      <c r="A33" s="43" t="s">
        <v>22</v>
      </c>
      <c r="B33" s="44" t="s">
        <v>23</v>
      </c>
      <c r="C33" s="11"/>
      <c r="D33" s="13"/>
      <c r="E33" s="10"/>
      <c r="F33" s="264"/>
      <c r="G33" s="37">
        <f>SUM(G34:G39)</f>
        <v>354</v>
      </c>
      <c r="H33" s="37">
        <f aca="true" t="shared" si="15" ref="H33:Y33">SUM(H34:H39)</f>
        <v>102</v>
      </c>
      <c r="I33" s="8">
        <f t="shared" si="15"/>
        <v>252</v>
      </c>
      <c r="J33" s="10">
        <f t="shared" si="15"/>
        <v>60</v>
      </c>
      <c r="K33" s="8">
        <f t="shared" si="15"/>
        <v>34</v>
      </c>
      <c r="L33" s="9">
        <f t="shared" si="15"/>
        <v>46</v>
      </c>
      <c r="M33" s="375"/>
      <c r="N33" s="10">
        <f t="shared" si="15"/>
        <v>80</v>
      </c>
      <c r="O33" s="8">
        <f t="shared" si="15"/>
        <v>48</v>
      </c>
      <c r="P33" s="263"/>
      <c r="Q33" s="9">
        <f t="shared" si="15"/>
        <v>22</v>
      </c>
      <c r="R33" s="9">
        <f t="shared" si="15"/>
        <v>0</v>
      </c>
      <c r="S33" s="10">
        <f t="shared" si="15"/>
        <v>70</v>
      </c>
      <c r="T33" s="8">
        <f t="shared" si="15"/>
        <v>102</v>
      </c>
      <c r="U33" s="9">
        <f t="shared" si="15"/>
        <v>0</v>
      </c>
      <c r="V33" s="9">
        <f t="shared" si="15"/>
        <v>0</v>
      </c>
      <c r="W33" s="9">
        <f t="shared" si="15"/>
        <v>0</v>
      </c>
      <c r="X33" s="9">
        <f t="shared" si="15"/>
        <v>0</v>
      </c>
      <c r="Y33" s="10">
        <f t="shared" si="15"/>
        <v>102</v>
      </c>
    </row>
    <row r="34" spans="1:25" ht="24" customHeight="1">
      <c r="A34" s="45" t="s">
        <v>24</v>
      </c>
      <c r="B34" s="46" t="s">
        <v>25</v>
      </c>
      <c r="C34" s="207"/>
      <c r="D34" s="208"/>
      <c r="E34" s="209">
        <v>5</v>
      </c>
      <c r="F34" s="301"/>
      <c r="G34" s="47">
        <f aca="true" t="shared" si="16" ref="G34:G39">I34+H34</f>
        <v>50</v>
      </c>
      <c r="H34" s="19">
        <v>16</v>
      </c>
      <c r="I34" s="48">
        <f aca="true" t="shared" si="17" ref="I34:I39">N34+S34+Y34</f>
        <v>34</v>
      </c>
      <c r="J34" s="49">
        <v>6</v>
      </c>
      <c r="K34" s="40"/>
      <c r="L34" s="48"/>
      <c r="M34" s="297"/>
      <c r="N34" s="50"/>
      <c r="O34" s="51"/>
      <c r="P34" s="270"/>
      <c r="Q34" s="52"/>
      <c r="R34" s="53"/>
      <c r="S34" s="54">
        <f>O34+Q34</f>
        <v>0</v>
      </c>
      <c r="T34" s="51">
        <v>34</v>
      </c>
      <c r="U34" s="270"/>
      <c r="V34" s="270"/>
      <c r="W34" s="270"/>
      <c r="X34" s="270"/>
      <c r="Y34" s="55">
        <f aca="true" t="shared" si="18" ref="Y34:Y39">SUM(T34:X34)</f>
        <v>34</v>
      </c>
    </row>
    <row r="35" spans="1:25" ht="22.5" customHeight="1">
      <c r="A35" s="235" t="s">
        <v>26</v>
      </c>
      <c r="B35" s="236" t="s">
        <v>27</v>
      </c>
      <c r="C35" s="237"/>
      <c r="D35" s="238"/>
      <c r="E35" s="239">
        <v>5</v>
      </c>
      <c r="F35" s="302"/>
      <c r="G35" s="240">
        <f t="shared" si="16"/>
        <v>50</v>
      </c>
      <c r="H35" s="241">
        <v>16</v>
      </c>
      <c r="I35" s="48">
        <f t="shared" si="17"/>
        <v>34</v>
      </c>
      <c r="J35" s="59">
        <v>6</v>
      </c>
      <c r="K35" s="26"/>
      <c r="L35" s="60"/>
      <c r="M35" s="298"/>
      <c r="N35" s="61"/>
      <c r="O35" s="62"/>
      <c r="P35" s="271"/>
      <c r="Q35" s="63"/>
      <c r="R35" s="64"/>
      <c r="S35" s="65">
        <f>O35+Q35</f>
        <v>0</v>
      </c>
      <c r="T35" s="62">
        <v>34</v>
      </c>
      <c r="U35" s="271"/>
      <c r="V35" s="271"/>
      <c r="W35" s="271"/>
      <c r="X35" s="271"/>
      <c r="Y35" s="55">
        <f t="shared" si="18"/>
        <v>34</v>
      </c>
    </row>
    <row r="36" spans="1:25" ht="12.75" customHeight="1">
      <c r="A36" s="235" t="s">
        <v>28</v>
      </c>
      <c r="B36" s="236" t="s">
        <v>29</v>
      </c>
      <c r="C36" s="237"/>
      <c r="D36" s="238"/>
      <c r="E36" s="242">
        <v>1.2</v>
      </c>
      <c r="F36" s="303"/>
      <c r="G36" s="240">
        <f t="shared" si="16"/>
        <v>58</v>
      </c>
      <c r="H36" s="241">
        <v>18</v>
      </c>
      <c r="I36" s="48">
        <f t="shared" si="17"/>
        <v>40</v>
      </c>
      <c r="J36" s="59">
        <v>7</v>
      </c>
      <c r="K36" s="26">
        <v>17</v>
      </c>
      <c r="L36" s="60">
        <v>23</v>
      </c>
      <c r="M36" s="298"/>
      <c r="N36" s="61">
        <f>SUM(K36:L36)</f>
        <v>40</v>
      </c>
      <c r="O36" s="62"/>
      <c r="P36" s="271"/>
      <c r="Q36" s="63"/>
      <c r="R36" s="64"/>
      <c r="S36" s="65">
        <f>O36+Q36</f>
        <v>0</v>
      </c>
      <c r="T36" s="62"/>
      <c r="U36" s="271"/>
      <c r="V36" s="271"/>
      <c r="W36" s="271"/>
      <c r="X36" s="271"/>
      <c r="Y36" s="55">
        <f t="shared" si="18"/>
        <v>0</v>
      </c>
    </row>
    <row r="37" spans="1:25" s="130" customFormat="1" ht="14.25" customHeight="1">
      <c r="A37" s="235" t="s">
        <v>30</v>
      </c>
      <c r="B37" s="236" t="s">
        <v>31</v>
      </c>
      <c r="C37" s="237"/>
      <c r="D37" s="238"/>
      <c r="E37" s="242">
        <v>1.2</v>
      </c>
      <c r="F37" s="303"/>
      <c r="G37" s="240">
        <f t="shared" si="16"/>
        <v>58</v>
      </c>
      <c r="H37" s="241">
        <v>18</v>
      </c>
      <c r="I37" s="134">
        <f t="shared" si="17"/>
        <v>40</v>
      </c>
      <c r="J37" s="59">
        <v>3</v>
      </c>
      <c r="K37" s="123">
        <v>17</v>
      </c>
      <c r="L37" s="135">
        <v>23</v>
      </c>
      <c r="M37" s="376"/>
      <c r="N37" s="136">
        <f>SUM(K37:L37)</f>
        <v>40</v>
      </c>
      <c r="O37" s="137"/>
      <c r="P37" s="272"/>
      <c r="Q37" s="138"/>
      <c r="R37" s="139"/>
      <c r="S37" s="140">
        <f>O37+Q37</f>
        <v>0</v>
      </c>
      <c r="T37" s="137"/>
      <c r="U37" s="272"/>
      <c r="V37" s="272"/>
      <c r="W37" s="272"/>
      <c r="X37" s="272"/>
      <c r="Y37" s="141">
        <f t="shared" si="18"/>
        <v>0</v>
      </c>
    </row>
    <row r="38" spans="1:25" s="130" customFormat="1" ht="12.75" customHeight="1">
      <c r="A38" s="131" t="s">
        <v>32</v>
      </c>
      <c r="B38" s="132" t="s">
        <v>33</v>
      </c>
      <c r="C38" s="195"/>
      <c r="D38" s="196"/>
      <c r="E38" s="197">
        <v>5</v>
      </c>
      <c r="F38" s="304"/>
      <c r="G38" s="133">
        <f t="shared" si="16"/>
        <v>90</v>
      </c>
      <c r="H38" s="241">
        <v>18</v>
      </c>
      <c r="I38" s="134">
        <f t="shared" si="17"/>
        <v>72</v>
      </c>
      <c r="J38" s="59">
        <v>28</v>
      </c>
      <c r="K38" s="123"/>
      <c r="L38" s="135"/>
      <c r="M38" s="376"/>
      <c r="N38" s="136">
        <f>SUM(K38:L38)</f>
        <v>0</v>
      </c>
      <c r="O38" s="137">
        <v>16</v>
      </c>
      <c r="P38" s="272"/>
      <c r="Q38" s="138">
        <v>22</v>
      </c>
      <c r="R38" s="139"/>
      <c r="S38" s="140">
        <f>O38+Q38</f>
        <v>38</v>
      </c>
      <c r="T38" s="391">
        <v>34</v>
      </c>
      <c r="U38" s="272"/>
      <c r="V38" s="272"/>
      <c r="W38" s="272"/>
      <c r="X38" s="272"/>
      <c r="Y38" s="141">
        <f t="shared" si="18"/>
        <v>34</v>
      </c>
    </row>
    <row r="39" spans="1:25" ht="12" customHeight="1" thickBot="1">
      <c r="A39" s="66" t="s">
        <v>34</v>
      </c>
      <c r="B39" s="67" t="s">
        <v>35</v>
      </c>
      <c r="C39" s="210"/>
      <c r="D39" s="211"/>
      <c r="E39" s="212">
        <v>3</v>
      </c>
      <c r="F39" s="305"/>
      <c r="G39" s="68">
        <f t="shared" si="16"/>
        <v>48</v>
      </c>
      <c r="H39" s="241">
        <v>16</v>
      </c>
      <c r="I39" s="69">
        <f t="shared" si="17"/>
        <v>32</v>
      </c>
      <c r="J39" s="59">
        <v>10</v>
      </c>
      <c r="K39" s="39"/>
      <c r="L39" s="70"/>
      <c r="M39" s="377"/>
      <c r="N39" s="71"/>
      <c r="O39" s="72">
        <v>32</v>
      </c>
      <c r="P39" s="273"/>
      <c r="Q39" s="73"/>
      <c r="R39" s="74"/>
      <c r="S39" s="181">
        <f>SUM(O39:Q39)</f>
        <v>32</v>
      </c>
      <c r="T39" s="72"/>
      <c r="U39" s="273"/>
      <c r="V39" s="273"/>
      <c r="W39" s="273"/>
      <c r="X39" s="273"/>
      <c r="Y39" s="141">
        <f t="shared" si="18"/>
        <v>0</v>
      </c>
    </row>
    <row r="40" spans="1:25" ht="22.5" customHeight="1" thickBot="1">
      <c r="A40" s="202"/>
      <c r="B40" s="44" t="s">
        <v>36</v>
      </c>
      <c r="C40" s="8"/>
      <c r="D40" s="9"/>
      <c r="E40" s="10"/>
      <c r="F40" s="183"/>
      <c r="G40" s="8">
        <f aca="true" t="shared" si="19" ref="G40:Y40">SUM(G41:G44)</f>
        <v>234</v>
      </c>
      <c r="H40" s="10">
        <f t="shared" si="19"/>
        <v>90</v>
      </c>
      <c r="I40" s="8">
        <f t="shared" si="19"/>
        <v>144</v>
      </c>
      <c r="J40" s="10">
        <f t="shared" si="19"/>
        <v>48</v>
      </c>
      <c r="K40" s="8">
        <f t="shared" si="19"/>
        <v>34</v>
      </c>
      <c r="L40" s="9">
        <f t="shared" si="19"/>
        <v>0</v>
      </c>
      <c r="M40" s="375"/>
      <c r="N40" s="10">
        <f t="shared" si="19"/>
        <v>34</v>
      </c>
      <c r="O40" s="8">
        <f t="shared" si="19"/>
        <v>0</v>
      </c>
      <c r="P40" s="263"/>
      <c r="Q40" s="9">
        <f t="shared" si="19"/>
        <v>0</v>
      </c>
      <c r="R40" s="9">
        <f t="shared" si="19"/>
        <v>0</v>
      </c>
      <c r="S40" s="10">
        <f t="shared" si="19"/>
        <v>0</v>
      </c>
      <c r="T40" s="8">
        <f t="shared" si="19"/>
        <v>85</v>
      </c>
      <c r="U40" s="9">
        <f t="shared" si="19"/>
        <v>25</v>
      </c>
      <c r="V40" s="9">
        <f t="shared" si="19"/>
        <v>0</v>
      </c>
      <c r="W40" s="9">
        <f t="shared" si="19"/>
        <v>0</v>
      </c>
      <c r="X40" s="9">
        <f t="shared" si="19"/>
        <v>0</v>
      </c>
      <c r="Y40" s="10">
        <f t="shared" si="19"/>
        <v>110</v>
      </c>
    </row>
    <row r="41" spans="1:25" ht="12" customHeight="1" thickBot="1">
      <c r="A41" s="56" t="s">
        <v>37</v>
      </c>
      <c r="B41" s="75" t="s">
        <v>38</v>
      </c>
      <c r="C41" s="186">
        <v>5</v>
      </c>
      <c r="D41" s="187"/>
      <c r="E41" s="188"/>
      <c r="F41" s="306"/>
      <c r="G41" s="47">
        <f>I41+H41</f>
        <v>81</v>
      </c>
      <c r="H41" s="19">
        <v>37</v>
      </c>
      <c r="I41" s="15">
        <f>N41+S41+Y41</f>
        <v>44</v>
      </c>
      <c r="J41" s="17">
        <v>15</v>
      </c>
      <c r="K41" s="47"/>
      <c r="L41" s="90"/>
      <c r="M41" s="378"/>
      <c r="N41" s="76">
        <f>K41+L41</f>
        <v>0</v>
      </c>
      <c r="O41" s="18"/>
      <c r="P41" s="266"/>
      <c r="Q41" s="20"/>
      <c r="R41" s="199"/>
      <c r="S41" s="77">
        <f>SUM(O41:Q41)</f>
        <v>0</v>
      </c>
      <c r="T41" s="201">
        <v>34</v>
      </c>
      <c r="U41" s="281">
        <v>10</v>
      </c>
      <c r="V41" s="281"/>
      <c r="W41" s="281"/>
      <c r="X41" s="281"/>
      <c r="Y41" s="78">
        <f>T41+U41</f>
        <v>44</v>
      </c>
    </row>
    <row r="42" spans="1:25" ht="24" customHeight="1">
      <c r="A42" s="56" t="s">
        <v>92</v>
      </c>
      <c r="B42" s="144" t="s">
        <v>90</v>
      </c>
      <c r="C42" s="189"/>
      <c r="D42" s="190"/>
      <c r="E42" s="191">
        <v>5</v>
      </c>
      <c r="F42" s="307"/>
      <c r="G42" s="58">
        <f>I42+H42</f>
        <v>52</v>
      </c>
      <c r="H42" s="30">
        <v>18</v>
      </c>
      <c r="I42" s="26">
        <f>N42+S42+Y42</f>
        <v>34</v>
      </c>
      <c r="J42" s="28">
        <v>11</v>
      </c>
      <c r="K42" s="26"/>
      <c r="L42" s="27"/>
      <c r="M42" s="59"/>
      <c r="N42" s="61">
        <f>K42+L42</f>
        <v>0</v>
      </c>
      <c r="O42" s="29"/>
      <c r="P42" s="31"/>
      <c r="Q42" s="32"/>
      <c r="R42" s="32"/>
      <c r="S42" s="79">
        <f>O42+Q42</f>
        <v>0</v>
      </c>
      <c r="T42" s="247">
        <v>34</v>
      </c>
      <c r="U42" s="31"/>
      <c r="V42" s="31"/>
      <c r="W42" s="31"/>
      <c r="X42" s="31"/>
      <c r="Y42" s="78">
        <f>T42+U42</f>
        <v>34</v>
      </c>
    </row>
    <row r="43" spans="1:25" ht="24" customHeight="1" thickBot="1">
      <c r="A43" s="56" t="s">
        <v>93</v>
      </c>
      <c r="B43" s="81" t="s">
        <v>39</v>
      </c>
      <c r="C43" s="189"/>
      <c r="D43" s="190"/>
      <c r="E43" s="191">
        <v>6</v>
      </c>
      <c r="F43" s="307"/>
      <c r="G43" s="58">
        <f>I43+H43</f>
        <v>53</v>
      </c>
      <c r="H43" s="30">
        <v>19</v>
      </c>
      <c r="I43" s="26">
        <f>N43+S43+Y43</f>
        <v>34</v>
      </c>
      <c r="J43" s="28">
        <v>12</v>
      </c>
      <c r="K43" s="26">
        <v>34</v>
      </c>
      <c r="L43" s="27"/>
      <c r="M43" s="59"/>
      <c r="N43" s="61">
        <f>K43+L43</f>
        <v>34</v>
      </c>
      <c r="O43" s="29"/>
      <c r="P43" s="31"/>
      <c r="Q43" s="32"/>
      <c r="R43" s="32"/>
      <c r="S43" s="79">
        <f>O43+Q43</f>
        <v>0</v>
      </c>
      <c r="T43" s="247"/>
      <c r="U43" s="31"/>
      <c r="V43" s="31"/>
      <c r="W43" s="31"/>
      <c r="X43" s="31"/>
      <c r="Y43" s="80">
        <f>T43</f>
        <v>0</v>
      </c>
    </row>
    <row r="44" spans="1:25" ht="13.5" customHeight="1" thickBot="1">
      <c r="A44" s="56" t="s">
        <v>150</v>
      </c>
      <c r="B44" s="81" t="s">
        <v>151</v>
      </c>
      <c r="C44" s="213"/>
      <c r="D44" s="214"/>
      <c r="E44" s="215">
        <v>6</v>
      </c>
      <c r="F44" s="308"/>
      <c r="G44" s="82">
        <f>I44+H44</f>
        <v>48</v>
      </c>
      <c r="H44" s="200">
        <f>I44/2</f>
        <v>16</v>
      </c>
      <c r="I44" s="33">
        <f>N44+S44+Y44</f>
        <v>32</v>
      </c>
      <c r="J44" s="35">
        <v>10</v>
      </c>
      <c r="K44" s="33"/>
      <c r="L44" s="198"/>
      <c r="M44" s="379"/>
      <c r="N44" s="83">
        <f>K44+L44</f>
        <v>0</v>
      </c>
      <c r="O44" s="84"/>
      <c r="P44" s="261"/>
      <c r="Q44" s="36"/>
      <c r="R44" s="36"/>
      <c r="S44" s="85">
        <f>O44+Q44</f>
        <v>0</v>
      </c>
      <c r="T44" s="289">
        <v>17</v>
      </c>
      <c r="U44" s="262">
        <v>15</v>
      </c>
      <c r="V44" s="262"/>
      <c r="W44" s="262"/>
      <c r="X44" s="262"/>
      <c r="Y44" s="80">
        <f>T44+U44</f>
        <v>32</v>
      </c>
    </row>
    <row r="45" spans="1:25" ht="16.5" customHeight="1" thickBot="1">
      <c r="A45" s="43" t="s">
        <v>40</v>
      </c>
      <c r="B45" s="44" t="s">
        <v>41</v>
      </c>
      <c r="C45" s="216"/>
      <c r="D45" s="217"/>
      <c r="E45" s="218"/>
      <c r="F45" s="309"/>
      <c r="G45" s="8">
        <f aca="true" t="shared" si="20" ref="G45:Y45">G46</f>
        <v>1816</v>
      </c>
      <c r="H45" s="10">
        <f t="shared" si="20"/>
        <v>128</v>
      </c>
      <c r="I45" s="8">
        <f t="shared" si="20"/>
        <v>1688</v>
      </c>
      <c r="J45" s="10">
        <f t="shared" si="20"/>
        <v>160.4</v>
      </c>
      <c r="K45" s="8">
        <f t="shared" si="20"/>
        <v>51</v>
      </c>
      <c r="L45" s="9">
        <f t="shared" si="20"/>
        <v>161</v>
      </c>
      <c r="M45" s="375"/>
      <c r="N45" s="10">
        <f t="shared" si="20"/>
        <v>212</v>
      </c>
      <c r="O45" s="8">
        <f t="shared" si="20"/>
        <v>96</v>
      </c>
      <c r="P45" s="263"/>
      <c r="Q45" s="9">
        <f t="shared" si="20"/>
        <v>264</v>
      </c>
      <c r="R45" s="9">
        <f t="shared" si="20"/>
        <v>0</v>
      </c>
      <c r="S45" s="10">
        <f t="shared" si="20"/>
        <v>360</v>
      </c>
      <c r="T45" s="8">
        <f t="shared" si="20"/>
        <v>391</v>
      </c>
      <c r="U45" s="9">
        <f t="shared" si="20"/>
        <v>149</v>
      </c>
      <c r="V45" s="9">
        <f t="shared" si="20"/>
        <v>0</v>
      </c>
      <c r="W45" s="9">
        <f t="shared" si="20"/>
        <v>108</v>
      </c>
      <c r="X45" s="9">
        <f t="shared" si="20"/>
        <v>468</v>
      </c>
      <c r="Y45" s="10">
        <f t="shared" si="20"/>
        <v>1116</v>
      </c>
    </row>
    <row r="46" spans="1:25" ht="14.25" customHeight="1" thickBot="1">
      <c r="A46" s="43" t="s">
        <v>42</v>
      </c>
      <c r="B46" s="44" t="s">
        <v>43</v>
      </c>
      <c r="C46" s="192"/>
      <c r="D46" s="193"/>
      <c r="E46" s="194"/>
      <c r="F46" s="310"/>
      <c r="G46" s="8">
        <f aca="true" t="shared" si="21" ref="G46:Y46">G47+G51+G55+G59</f>
        <v>1816</v>
      </c>
      <c r="H46" s="10">
        <f t="shared" si="21"/>
        <v>128</v>
      </c>
      <c r="I46" s="8">
        <f t="shared" si="21"/>
        <v>1688</v>
      </c>
      <c r="J46" s="10">
        <f t="shared" si="21"/>
        <v>160.4</v>
      </c>
      <c r="K46" s="8">
        <f t="shared" si="21"/>
        <v>51</v>
      </c>
      <c r="L46" s="9">
        <f t="shared" si="21"/>
        <v>161</v>
      </c>
      <c r="M46" s="375"/>
      <c r="N46" s="10">
        <f t="shared" si="21"/>
        <v>212</v>
      </c>
      <c r="O46" s="8">
        <f t="shared" si="21"/>
        <v>96</v>
      </c>
      <c r="P46" s="263"/>
      <c r="Q46" s="9">
        <f t="shared" si="21"/>
        <v>264</v>
      </c>
      <c r="R46" s="9">
        <f t="shared" si="21"/>
        <v>0</v>
      </c>
      <c r="S46" s="10">
        <f t="shared" si="21"/>
        <v>360</v>
      </c>
      <c r="T46" s="8">
        <f t="shared" si="21"/>
        <v>391</v>
      </c>
      <c r="U46" s="9">
        <f t="shared" si="21"/>
        <v>149</v>
      </c>
      <c r="V46" s="9">
        <f t="shared" si="21"/>
        <v>0</v>
      </c>
      <c r="W46" s="9">
        <f t="shared" si="21"/>
        <v>108</v>
      </c>
      <c r="X46" s="9">
        <f t="shared" si="21"/>
        <v>468</v>
      </c>
      <c r="Y46" s="10">
        <f t="shared" si="21"/>
        <v>1116</v>
      </c>
    </row>
    <row r="47" spans="1:25" ht="12.75" customHeight="1">
      <c r="A47" s="87" t="s">
        <v>44</v>
      </c>
      <c r="B47" s="88" t="s">
        <v>45</v>
      </c>
      <c r="C47" s="186">
        <v>6</v>
      </c>
      <c r="D47" s="187"/>
      <c r="E47" s="219"/>
      <c r="F47" s="311"/>
      <c r="G47" s="47">
        <f>I47+H47</f>
        <v>724</v>
      </c>
      <c r="H47" s="89">
        <f>H48</f>
        <v>44</v>
      </c>
      <c r="I47" s="47">
        <f aca="true" t="shared" si="22" ref="I47:Y47">I48+I49+I50</f>
        <v>680</v>
      </c>
      <c r="J47" s="89">
        <f t="shared" si="22"/>
        <v>49</v>
      </c>
      <c r="K47" s="47">
        <f t="shared" si="22"/>
        <v>51</v>
      </c>
      <c r="L47" s="90">
        <f t="shared" si="22"/>
        <v>161</v>
      </c>
      <c r="M47" s="378"/>
      <c r="N47" s="89">
        <f t="shared" si="22"/>
        <v>212</v>
      </c>
      <c r="O47" s="47">
        <f t="shared" si="22"/>
        <v>96</v>
      </c>
      <c r="P47" s="274"/>
      <c r="Q47" s="90">
        <f t="shared" si="22"/>
        <v>264</v>
      </c>
      <c r="R47" s="90">
        <f t="shared" si="22"/>
        <v>0</v>
      </c>
      <c r="S47" s="89">
        <f t="shared" si="22"/>
        <v>360</v>
      </c>
      <c r="T47" s="47">
        <f t="shared" si="22"/>
        <v>0</v>
      </c>
      <c r="U47" s="90">
        <f t="shared" si="22"/>
        <v>0</v>
      </c>
      <c r="V47" s="90">
        <f t="shared" si="22"/>
        <v>0</v>
      </c>
      <c r="W47" s="90">
        <f t="shared" si="22"/>
        <v>0</v>
      </c>
      <c r="X47" s="90">
        <f t="shared" si="22"/>
        <v>108</v>
      </c>
      <c r="Y47" s="89">
        <f t="shared" si="22"/>
        <v>108</v>
      </c>
    </row>
    <row r="48" spans="1:25" s="130" customFormat="1" ht="15" customHeight="1">
      <c r="A48" s="131" t="s">
        <v>46</v>
      </c>
      <c r="B48" s="132" t="s">
        <v>47</v>
      </c>
      <c r="C48" s="195">
        <v>2</v>
      </c>
      <c r="D48" s="196"/>
      <c r="E48" s="197"/>
      <c r="F48" s="304"/>
      <c r="G48" s="133">
        <f>I48+H48</f>
        <v>118</v>
      </c>
      <c r="H48" s="127">
        <v>44</v>
      </c>
      <c r="I48" s="123">
        <f>N48+S48+Y48</f>
        <v>74</v>
      </c>
      <c r="J48" s="125">
        <v>49</v>
      </c>
      <c r="K48" s="123">
        <v>51</v>
      </c>
      <c r="L48" s="124">
        <v>23</v>
      </c>
      <c r="M48" s="380"/>
      <c r="N48" s="136">
        <f>SUM(K48:L48)</f>
        <v>74</v>
      </c>
      <c r="O48" s="137"/>
      <c r="P48" s="272"/>
      <c r="Q48" s="138"/>
      <c r="R48" s="138"/>
      <c r="S48" s="142">
        <f>SUM(O48:Q48)</f>
        <v>0</v>
      </c>
      <c r="T48" s="137"/>
      <c r="U48" s="138"/>
      <c r="V48" s="138"/>
      <c r="W48" s="138"/>
      <c r="X48" s="138"/>
      <c r="Y48" s="143">
        <f>SUM(T48:X48)</f>
        <v>0</v>
      </c>
    </row>
    <row r="49" spans="1:25" ht="13.5" customHeight="1">
      <c r="A49" s="152" t="s">
        <v>48</v>
      </c>
      <c r="B49" s="153" t="s">
        <v>49</v>
      </c>
      <c r="C49" s="220"/>
      <c r="D49" s="221"/>
      <c r="E49" s="222">
        <v>4</v>
      </c>
      <c r="F49" s="312"/>
      <c r="G49" s="156">
        <f>I49</f>
        <v>498</v>
      </c>
      <c r="H49" s="157"/>
      <c r="I49" s="154">
        <f>N49+S49+Y49</f>
        <v>498</v>
      </c>
      <c r="J49" s="158"/>
      <c r="K49" s="154"/>
      <c r="L49" s="155">
        <v>138</v>
      </c>
      <c r="M49" s="381"/>
      <c r="N49" s="159">
        <f>SUM(K49:L49)</f>
        <v>138</v>
      </c>
      <c r="O49" s="160">
        <v>96</v>
      </c>
      <c r="P49" s="275"/>
      <c r="Q49" s="161">
        <v>264</v>
      </c>
      <c r="R49" s="161"/>
      <c r="S49" s="162">
        <f>SUM(O49:R49)</f>
        <v>360</v>
      </c>
      <c r="T49" s="160"/>
      <c r="U49" s="161"/>
      <c r="V49" s="161"/>
      <c r="W49" s="161"/>
      <c r="X49" s="161"/>
      <c r="Y49" s="163">
        <f>SUM(T49:X49)</f>
        <v>0</v>
      </c>
    </row>
    <row r="50" spans="1:25" ht="12.75" customHeight="1" thickBot="1">
      <c r="A50" s="164" t="s">
        <v>50</v>
      </c>
      <c r="B50" s="165" t="s">
        <v>51</v>
      </c>
      <c r="C50" s="223"/>
      <c r="D50" s="224"/>
      <c r="E50" s="225">
        <v>6</v>
      </c>
      <c r="F50" s="313"/>
      <c r="G50" s="156">
        <f>I50</f>
        <v>108</v>
      </c>
      <c r="H50" s="168"/>
      <c r="I50" s="166">
        <f>N50+S50+Y50</f>
        <v>108</v>
      </c>
      <c r="J50" s="169"/>
      <c r="K50" s="166"/>
      <c r="L50" s="167"/>
      <c r="M50" s="382"/>
      <c r="N50" s="159">
        <f>SUM(K50:L50)</f>
        <v>0</v>
      </c>
      <c r="O50" s="170"/>
      <c r="P50" s="276"/>
      <c r="Q50" s="171"/>
      <c r="R50" s="171"/>
      <c r="S50" s="162">
        <f>SUM(O50:R50)</f>
        <v>0</v>
      </c>
      <c r="T50" s="170"/>
      <c r="U50" s="171"/>
      <c r="V50" s="171"/>
      <c r="W50" s="171"/>
      <c r="X50" s="171">
        <v>108</v>
      </c>
      <c r="Y50" s="294">
        <f>SUM(T50:X50)</f>
        <v>108</v>
      </c>
    </row>
    <row r="51" spans="1:25" ht="20.25" customHeight="1">
      <c r="A51" s="87" t="s">
        <v>52</v>
      </c>
      <c r="B51" s="88" t="s">
        <v>53</v>
      </c>
      <c r="C51" s="226">
        <v>6</v>
      </c>
      <c r="D51" s="227"/>
      <c r="E51" s="228"/>
      <c r="F51" s="314"/>
      <c r="G51" s="47">
        <f>I51+H51</f>
        <v>249</v>
      </c>
      <c r="H51" s="89">
        <f>H52</f>
        <v>24</v>
      </c>
      <c r="I51" s="47">
        <f aca="true" t="shared" si="23" ref="I51:Y51">I52+I53+I54</f>
        <v>225</v>
      </c>
      <c r="J51" s="89">
        <f t="shared" si="23"/>
        <v>34</v>
      </c>
      <c r="K51" s="47">
        <f t="shared" si="23"/>
        <v>0</v>
      </c>
      <c r="L51" s="90">
        <f t="shared" si="23"/>
        <v>0</v>
      </c>
      <c r="M51" s="378"/>
      <c r="N51" s="89">
        <f t="shared" si="23"/>
        <v>0</v>
      </c>
      <c r="O51" s="47">
        <f t="shared" si="23"/>
        <v>0</v>
      </c>
      <c r="P51" s="274"/>
      <c r="Q51" s="90">
        <f t="shared" si="23"/>
        <v>0</v>
      </c>
      <c r="R51" s="90">
        <f t="shared" si="23"/>
        <v>0</v>
      </c>
      <c r="S51" s="89">
        <f t="shared" si="23"/>
        <v>0</v>
      </c>
      <c r="T51" s="47">
        <f t="shared" si="23"/>
        <v>77</v>
      </c>
      <c r="U51" s="90">
        <f t="shared" si="23"/>
        <v>40</v>
      </c>
      <c r="V51" s="90">
        <f t="shared" si="23"/>
        <v>0</v>
      </c>
      <c r="W51" s="90">
        <f t="shared" si="23"/>
        <v>0</v>
      </c>
      <c r="X51" s="90">
        <f t="shared" si="23"/>
        <v>108</v>
      </c>
      <c r="Y51" s="89">
        <f t="shared" si="23"/>
        <v>225</v>
      </c>
    </row>
    <row r="52" spans="1:25" ht="15" customHeight="1">
      <c r="A52" s="56" t="s">
        <v>54</v>
      </c>
      <c r="B52" s="57" t="s">
        <v>55</v>
      </c>
      <c r="C52" s="189">
        <v>6</v>
      </c>
      <c r="D52" s="190"/>
      <c r="E52" s="191"/>
      <c r="F52" s="307"/>
      <c r="G52" s="58">
        <f>I52+H52</f>
        <v>81</v>
      </c>
      <c r="H52" s="30">
        <v>24</v>
      </c>
      <c r="I52" s="26">
        <f>N52+S52+Y52</f>
        <v>57</v>
      </c>
      <c r="J52" s="28">
        <v>34</v>
      </c>
      <c r="K52" s="58"/>
      <c r="L52" s="91"/>
      <c r="M52" s="383"/>
      <c r="N52" s="61"/>
      <c r="O52" s="29"/>
      <c r="P52" s="31"/>
      <c r="Q52" s="32"/>
      <c r="R52" s="92"/>
      <c r="S52" s="79">
        <f>SUM(O52:Q52)</f>
        <v>0</v>
      </c>
      <c r="T52" s="29">
        <v>17</v>
      </c>
      <c r="U52" s="32">
        <v>40</v>
      </c>
      <c r="V52" s="32"/>
      <c r="W52" s="32"/>
      <c r="X52" s="32"/>
      <c r="Y52" s="249">
        <f>SUM(T52:X52)</f>
        <v>57</v>
      </c>
    </row>
    <row r="53" spans="1:25" ht="11.25" customHeight="1">
      <c r="A53" s="152" t="s">
        <v>56</v>
      </c>
      <c r="B53" s="153" t="s">
        <v>49</v>
      </c>
      <c r="C53" s="220"/>
      <c r="D53" s="221"/>
      <c r="E53" s="222">
        <v>5</v>
      </c>
      <c r="F53" s="312"/>
      <c r="G53" s="156">
        <f>I53</f>
        <v>60</v>
      </c>
      <c r="H53" s="157"/>
      <c r="I53" s="154">
        <f>N53+S53+Y53</f>
        <v>60</v>
      </c>
      <c r="J53" s="158"/>
      <c r="K53" s="156"/>
      <c r="L53" s="172"/>
      <c r="M53" s="384"/>
      <c r="N53" s="159"/>
      <c r="O53" s="160"/>
      <c r="P53" s="275"/>
      <c r="Q53" s="161"/>
      <c r="R53" s="173"/>
      <c r="S53" s="162">
        <f>SUM(O53:R53)</f>
        <v>0</v>
      </c>
      <c r="T53" s="160">
        <v>60</v>
      </c>
      <c r="U53" s="161"/>
      <c r="V53" s="161"/>
      <c r="W53" s="161"/>
      <c r="X53" s="161"/>
      <c r="Y53" s="290">
        <f>T53</f>
        <v>60</v>
      </c>
    </row>
    <row r="54" spans="1:25" ht="15" customHeight="1" thickBot="1">
      <c r="A54" s="164" t="s">
        <v>57</v>
      </c>
      <c r="B54" s="165" t="s">
        <v>51</v>
      </c>
      <c r="C54" s="223"/>
      <c r="D54" s="224"/>
      <c r="E54" s="225">
        <v>6</v>
      </c>
      <c r="F54" s="313"/>
      <c r="G54" s="156">
        <f>I54</f>
        <v>108</v>
      </c>
      <c r="H54" s="168"/>
      <c r="I54" s="166">
        <f>N54+S54+Y54</f>
        <v>108</v>
      </c>
      <c r="J54" s="169"/>
      <c r="K54" s="174"/>
      <c r="L54" s="175"/>
      <c r="M54" s="385"/>
      <c r="N54" s="176"/>
      <c r="O54" s="170"/>
      <c r="P54" s="276"/>
      <c r="Q54" s="171"/>
      <c r="R54" s="171"/>
      <c r="S54" s="162">
        <f>SUM(O54:R54)</f>
        <v>0</v>
      </c>
      <c r="T54" s="170"/>
      <c r="U54" s="171"/>
      <c r="V54" s="171"/>
      <c r="W54" s="171"/>
      <c r="X54" s="171">
        <v>108</v>
      </c>
      <c r="Y54" s="294">
        <f>SUM(T54:X54)</f>
        <v>108</v>
      </c>
    </row>
    <row r="55" spans="1:25" ht="14.25" customHeight="1">
      <c r="A55" s="87" t="s">
        <v>58</v>
      </c>
      <c r="B55" s="88" t="s">
        <v>59</v>
      </c>
      <c r="C55" s="226">
        <v>6</v>
      </c>
      <c r="D55" s="227"/>
      <c r="E55" s="228"/>
      <c r="F55" s="314"/>
      <c r="G55" s="47">
        <f>I55+H55</f>
        <v>428</v>
      </c>
      <c r="H55" s="89">
        <f>H56</f>
        <v>30</v>
      </c>
      <c r="I55" s="47">
        <f aca="true" t="shared" si="24" ref="I55:Y55">I56+I57+I58</f>
        <v>398</v>
      </c>
      <c r="J55" s="89">
        <f t="shared" si="24"/>
        <v>30</v>
      </c>
      <c r="K55" s="47">
        <f t="shared" si="24"/>
        <v>0</v>
      </c>
      <c r="L55" s="90">
        <f t="shared" si="24"/>
        <v>0</v>
      </c>
      <c r="M55" s="378"/>
      <c r="N55" s="89">
        <f t="shared" si="24"/>
        <v>0</v>
      </c>
      <c r="O55" s="47">
        <f t="shared" si="24"/>
        <v>0</v>
      </c>
      <c r="P55" s="274"/>
      <c r="Q55" s="90">
        <f t="shared" si="24"/>
        <v>0</v>
      </c>
      <c r="R55" s="90">
        <f t="shared" si="24"/>
        <v>0</v>
      </c>
      <c r="S55" s="89">
        <f t="shared" si="24"/>
        <v>0</v>
      </c>
      <c r="T55" s="47">
        <f t="shared" si="24"/>
        <v>142</v>
      </c>
      <c r="U55" s="47">
        <f t="shared" si="24"/>
        <v>40</v>
      </c>
      <c r="V55" s="47">
        <f t="shared" si="24"/>
        <v>0</v>
      </c>
      <c r="W55" s="47">
        <f t="shared" si="24"/>
        <v>108</v>
      </c>
      <c r="X55" s="47">
        <f t="shared" si="24"/>
        <v>108</v>
      </c>
      <c r="Y55" s="89">
        <f t="shared" si="24"/>
        <v>398</v>
      </c>
    </row>
    <row r="56" spans="1:25" ht="13.5" customHeight="1">
      <c r="A56" s="56" t="s">
        <v>60</v>
      </c>
      <c r="B56" s="57" t="s">
        <v>61</v>
      </c>
      <c r="C56" s="189">
        <v>6</v>
      </c>
      <c r="D56" s="190"/>
      <c r="E56" s="191"/>
      <c r="F56" s="307"/>
      <c r="G56" s="58">
        <f>I56+H56</f>
        <v>104</v>
      </c>
      <c r="H56" s="30">
        <v>30</v>
      </c>
      <c r="I56" s="26">
        <f>N56+S56+Y56</f>
        <v>74</v>
      </c>
      <c r="J56" s="28">
        <v>30</v>
      </c>
      <c r="K56" s="58"/>
      <c r="L56" s="27"/>
      <c r="M56" s="59"/>
      <c r="N56" s="61">
        <f>SUM(K56:L56)</f>
        <v>0</v>
      </c>
      <c r="O56" s="62"/>
      <c r="P56" s="271"/>
      <c r="Q56" s="63"/>
      <c r="R56" s="93"/>
      <c r="S56" s="79">
        <f>SUM(O56:Q56)</f>
        <v>0</v>
      </c>
      <c r="T56" s="94">
        <v>34</v>
      </c>
      <c r="U56" s="282">
        <v>40</v>
      </c>
      <c r="V56" s="282"/>
      <c r="W56" s="282"/>
      <c r="X56" s="282"/>
      <c r="Y56" s="80">
        <f>T56+U56</f>
        <v>74</v>
      </c>
    </row>
    <row r="57" spans="1:25" ht="13.5" customHeight="1">
      <c r="A57" s="152" t="s">
        <v>62</v>
      </c>
      <c r="B57" s="153" t="s">
        <v>49</v>
      </c>
      <c r="C57" s="220"/>
      <c r="D57" s="221"/>
      <c r="E57" s="222">
        <v>6</v>
      </c>
      <c r="F57" s="312"/>
      <c r="G57" s="156">
        <f>I57</f>
        <v>216</v>
      </c>
      <c r="H57" s="157"/>
      <c r="I57" s="154">
        <f>N57+S57+Y57</f>
        <v>216</v>
      </c>
      <c r="J57" s="158"/>
      <c r="K57" s="156"/>
      <c r="L57" s="172"/>
      <c r="M57" s="384"/>
      <c r="N57" s="159">
        <f>SUM(K57:L57)</f>
        <v>0</v>
      </c>
      <c r="O57" s="160"/>
      <c r="P57" s="275"/>
      <c r="Q57" s="161"/>
      <c r="R57" s="161"/>
      <c r="S57" s="162">
        <f>SUM(O57:R57)</f>
        <v>0</v>
      </c>
      <c r="T57" s="160">
        <v>108</v>
      </c>
      <c r="U57" s="275"/>
      <c r="V57" s="275"/>
      <c r="W57" s="275">
        <v>108</v>
      </c>
      <c r="X57" s="275"/>
      <c r="Y57" s="290">
        <f>T57+W57</f>
        <v>216</v>
      </c>
    </row>
    <row r="58" spans="1:25" ht="13.5" customHeight="1" thickBot="1">
      <c r="A58" s="164" t="s">
        <v>63</v>
      </c>
      <c r="B58" s="165" t="s">
        <v>51</v>
      </c>
      <c r="C58" s="223"/>
      <c r="D58" s="224"/>
      <c r="E58" s="225">
        <v>6</v>
      </c>
      <c r="F58" s="313"/>
      <c r="G58" s="156">
        <f>I58</f>
        <v>108</v>
      </c>
      <c r="H58" s="168"/>
      <c r="I58" s="166">
        <f>N58+S58+Y58</f>
        <v>108</v>
      </c>
      <c r="J58" s="169"/>
      <c r="K58" s="174"/>
      <c r="L58" s="175"/>
      <c r="M58" s="385"/>
      <c r="N58" s="176"/>
      <c r="O58" s="170"/>
      <c r="P58" s="276"/>
      <c r="Q58" s="171"/>
      <c r="R58" s="171"/>
      <c r="S58" s="162">
        <f>SUM(O58:R58)</f>
        <v>0</v>
      </c>
      <c r="T58" s="170"/>
      <c r="U58" s="276"/>
      <c r="V58" s="276"/>
      <c r="W58" s="276"/>
      <c r="X58" s="276">
        <v>108</v>
      </c>
      <c r="Y58" s="163">
        <f>SUM(T58:X58)</f>
        <v>108</v>
      </c>
    </row>
    <row r="59" spans="1:25" ht="12.75" customHeight="1">
      <c r="A59" s="87" t="s">
        <v>64</v>
      </c>
      <c r="B59" s="88" t="s">
        <v>65</v>
      </c>
      <c r="C59" s="226">
        <v>6</v>
      </c>
      <c r="D59" s="227"/>
      <c r="E59" s="228"/>
      <c r="F59" s="314"/>
      <c r="G59" s="47">
        <f>I59+H59</f>
        <v>415</v>
      </c>
      <c r="H59" s="89">
        <f>H60</f>
        <v>30</v>
      </c>
      <c r="I59" s="47">
        <f aca="true" t="shared" si="25" ref="I59:Y59">I60+I61+I62</f>
        <v>385</v>
      </c>
      <c r="J59" s="89">
        <f t="shared" si="25"/>
        <v>47.400000000000006</v>
      </c>
      <c r="K59" s="47">
        <f t="shared" si="25"/>
        <v>0</v>
      </c>
      <c r="L59" s="90">
        <f t="shared" si="25"/>
        <v>0</v>
      </c>
      <c r="M59" s="378"/>
      <c r="N59" s="89">
        <f t="shared" si="25"/>
        <v>0</v>
      </c>
      <c r="O59" s="47">
        <f t="shared" si="25"/>
        <v>0</v>
      </c>
      <c r="P59" s="274"/>
      <c r="Q59" s="90">
        <f t="shared" si="25"/>
        <v>0</v>
      </c>
      <c r="R59" s="90">
        <f t="shared" si="25"/>
        <v>0</v>
      </c>
      <c r="S59" s="89">
        <f t="shared" si="25"/>
        <v>0</v>
      </c>
      <c r="T59" s="47">
        <f t="shared" si="25"/>
        <v>172</v>
      </c>
      <c r="U59" s="90">
        <f t="shared" si="25"/>
        <v>69</v>
      </c>
      <c r="V59" s="90">
        <f t="shared" si="25"/>
        <v>0</v>
      </c>
      <c r="W59" s="90">
        <f t="shared" si="25"/>
        <v>0</v>
      </c>
      <c r="X59" s="90">
        <f t="shared" si="25"/>
        <v>144</v>
      </c>
      <c r="Y59" s="89">
        <f t="shared" si="25"/>
        <v>385</v>
      </c>
    </row>
    <row r="60" spans="1:25" ht="14.25" customHeight="1">
      <c r="A60" s="235" t="s">
        <v>66</v>
      </c>
      <c r="B60" s="236" t="s">
        <v>67</v>
      </c>
      <c r="C60" s="237"/>
      <c r="D60" s="238"/>
      <c r="E60" s="239">
        <v>6</v>
      </c>
      <c r="F60" s="302"/>
      <c r="G60" s="240">
        <f>I60+H60</f>
        <v>109</v>
      </c>
      <c r="H60" s="241">
        <v>30</v>
      </c>
      <c r="I60" s="243">
        <f>N60+S60+Y60</f>
        <v>79</v>
      </c>
      <c r="J60" s="244">
        <f>I60/100*60</f>
        <v>47.400000000000006</v>
      </c>
      <c r="K60" s="240"/>
      <c r="L60" s="245"/>
      <c r="M60" s="386"/>
      <c r="N60" s="246"/>
      <c r="O60" s="247"/>
      <c r="P60" s="277"/>
      <c r="Q60" s="92"/>
      <c r="R60" s="92"/>
      <c r="S60" s="248">
        <f>SUM(O60:Q60)</f>
        <v>0</v>
      </c>
      <c r="T60" s="247">
        <v>34</v>
      </c>
      <c r="U60" s="92">
        <v>45</v>
      </c>
      <c r="V60" s="92"/>
      <c r="W60" s="92"/>
      <c r="X60" s="92"/>
      <c r="Y60" s="249">
        <f>SUM(T60:X60)</f>
        <v>79</v>
      </c>
    </row>
    <row r="61" spans="1:25" ht="11.25" customHeight="1">
      <c r="A61" s="152" t="s">
        <v>68</v>
      </c>
      <c r="B61" s="153" t="s">
        <v>49</v>
      </c>
      <c r="C61" s="220"/>
      <c r="D61" s="221"/>
      <c r="E61" s="222">
        <v>6</v>
      </c>
      <c r="F61" s="312"/>
      <c r="G61" s="156">
        <f>I61</f>
        <v>162</v>
      </c>
      <c r="H61" s="157"/>
      <c r="I61" s="154">
        <f>N61+S61+Y61</f>
        <v>162</v>
      </c>
      <c r="J61" s="158"/>
      <c r="K61" s="156"/>
      <c r="L61" s="172"/>
      <c r="M61" s="384"/>
      <c r="N61" s="159"/>
      <c r="O61" s="177"/>
      <c r="P61" s="278"/>
      <c r="Q61" s="161"/>
      <c r="R61" s="173"/>
      <c r="S61" s="162">
        <f>SUM(O61:R61)</f>
        <v>0</v>
      </c>
      <c r="T61" s="177">
        <v>138</v>
      </c>
      <c r="U61" s="173">
        <v>24</v>
      </c>
      <c r="V61" s="173"/>
      <c r="W61" s="173"/>
      <c r="X61" s="173"/>
      <c r="Y61" s="290">
        <f>T61+U61</f>
        <v>162</v>
      </c>
    </row>
    <row r="62" spans="1:25" ht="12" customHeight="1" thickBot="1">
      <c r="A62" s="164" t="s">
        <v>69</v>
      </c>
      <c r="B62" s="165" t="s">
        <v>51</v>
      </c>
      <c r="C62" s="223"/>
      <c r="D62" s="224"/>
      <c r="E62" s="225">
        <v>6</v>
      </c>
      <c r="F62" s="313"/>
      <c r="G62" s="156">
        <f>I62</f>
        <v>144</v>
      </c>
      <c r="H62" s="168"/>
      <c r="I62" s="166">
        <f>N62+S62+Y62</f>
        <v>144</v>
      </c>
      <c r="J62" s="169"/>
      <c r="K62" s="174"/>
      <c r="L62" s="175"/>
      <c r="M62" s="385"/>
      <c r="N62" s="176"/>
      <c r="O62" s="178"/>
      <c r="P62" s="279"/>
      <c r="Q62" s="179"/>
      <c r="R62" s="179"/>
      <c r="S62" s="203">
        <f>SUM(O62:R62)</f>
        <v>0</v>
      </c>
      <c r="T62" s="178"/>
      <c r="U62" s="179"/>
      <c r="V62" s="179"/>
      <c r="W62" s="179"/>
      <c r="X62" s="179">
        <v>144</v>
      </c>
      <c r="Y62" s="294">
        <f>SUM(T62:X62)</f>
        <v>144</v>
      </c>
    </row>
    <row r="63" spans="1:25" ht="12.75" customHeight="1" thickBot="1">
      <c r="A63" s="95" t="s">
        <v>70</v>
      </c>
      <c r="B63" s="96" t="s">
        <v>19</v>
      </c>
      <c r="C63" s="229"/>
      <c r="D63" s="230">
        <v>5</v>
      </c>
      <c r="E63" s="231">
        <v>6</v>
      </c>
      <c r="F63" s="315"/>
      <c r="G63" s="8">
        <f>I63+H63</f>
        <v>80</v>
      </c>
      <c r="H63" s="97">
        <v>40</v>
      </c>
      <c r="I63" s="8">
        <f>S63+Y63</f>
        <v>40</v>
      </c>
      <c r="J63" s="10">
        <v>40</v>
      </c>
      <c r="K63" s="98"/>
      <c r="L63" s="99"/>
      <c r="M63" s="387"/>
      <c r="N63" s="100"/>
      <c r="O63" s="101"/>
      <c r="P63" s="280"/>
      <c r="Q63" s="102"/>
      <c r="R63" s="103"/>
      <c r="S63" s="204">
        <f>SUM(O63:Q63)</f>
        <v>0</v>
      </c>
      <c r="T63" s="295">
        <v>34</v>
      </c>
      <c r="U63" s="291">
        <v>6</v>
      </c>
      <c r="V63" s="291"/>
      <c r="W63" s="291"/>
      <c r="X63" s="291"/>
      <c r="Y63" s="292">
        <f>SUM(T63:X63)</f>
        <v>40</v>
      </c>
    </row>
    <row r="64" spans="1:25" ht="12.75" customHeight="1" thickBot="1">
      <c r="A64" s="408" t="s">
        <v>71</v>
      </c>
      <c r="B64" s="408"/>
      <c r="C64" s="192"/>
      <c r="D64" s="193"/>
      <c r="E64" s="232"/>
      <c r="F64" s="299"/>
      <c r="G64" s="8">
        <f aca="true" t="shared" si="26" ref="G64:Y64">G31+G32</f>
        <v>4536</v>
      </c>
      <c r="H64" s="10">
        <f t="shared" si="26"/>
        <v>360</v>
      </c>
      <c r="I64" s="8">
        <f t="shared" si="26"/>
        <v>4176</v>
      </c>
      <c r="J64" s="10">
        <f t="shared" si="26"/>
        <v>600.4</v>
      </c>
      <c r="K64" s="8">
        <f t="shared" si="26"/>
        <v>612</v>
      </c>
      <c r="L64" s="9">
        <f t="shared" si="26"/>
        <v>828</v>
      </c>
      <c r="M64" s="375"/>
      <c r="N64" s="10">
        <f t="shared" si="26"/>
        <v>1440</v>
      </c>
      <c r="O64" s="8">
        <f t="shared" si="26"/>
        <v>576</v>
      </c>
      <c r="P64" s="263"/>
      <c r="Q64" s="9">
        <f t="shared" si="26"/>
        <v>792</v>
      </c>
      <c r="R64" s="9">
        <f t="shared" si="26"/>
        <v>0</v>
      </c>
      <c r="S64" s="10">
        <f t="shared" si="26"/>
        <v>1368</v>
      </c>
      <c r="T64" s="8">
        <f t="shared" si="26"/>
        <v>612</v>
      </c>
      <c r="U64" s="9">
        <f t="shared" si="26"/>
        <v>180</v>
      </c>
      <c r="V64" s="9">
        <f t="shared" si="26"/>
        <v>0</v>
      </c>
      <c r="W64" s="9">
        <f t="shared" si="26"/>
        <v>108</v>
      </c>
      <c r="X64" s="9">
        <f t="shared" si="26"/>
        <v>468</v>
      </c>
      <c r="Y64" s="10">
        <f t="shared" si="26"/>
        <v>1368</v>
      </c>
    </row>
    <row r="65" spans="1:25" ht="12.75" customHeight="1" thickBot="1">
      <c r="A65" s="104" t="s">
        <v>72</v>
      </c>
      <c r="B65" s="105" t="s">
        <v>73</v>
      </c>
      <c r="C65" s="8"/>
      <c r="D65" s="9"/>
      <c r="E65" s="10"/>
      <c r="F65" s="183"/>
      <c r="G65" s="11"/>
      <c r="H65" s="12"/>
      <c r="I65" s="11"/>
      <c r="J65" s="12"/>
      <c r="K65" s="11"/>
      <c r="L65" s="13"/>
      <c r="M65" s="388"/>
      <c r="N65" s="12"/>
      <c r="O65" s="106"/>
      <c r="P65" s="109"/>
      <c r="Q65" s="107"/>
      <c r="R65" s="107"/>
      <c r="S65" s="108"/>
      <c r="T65" s="109"/>
      <c r="U65" s="109"/>
      <c r="V65" s="109"/>
      <c r="W65" s="109"/>
      <c r="X65" s="109"/>
      <c r="Y65" s="97" t="s">
        <v>105</v>
      </c>
    </row>
    <row r="66" spans="1:25" ht="12.75" customHeight="1" thickBot="1">
      <c r="A66" s="44" t="s">
        <v>74</v>
      </c>
      <c r="B66" s="182" t="s">
        <v>75</v>
      </c>
      <c r="C66" s="183"/>
      <c r="D66" s="183"/>
      <c r="E66" s="183"/>
      <c r="F66" s="183"/>
      <c r="G66" s="184"/>
      <c r="H66" s="185"/>
      <c r="I66" s="110"/>
      <c r="J66" s="111"/>
      <c r="K66" s="3"/>
      <c r="L66" s="112"/>
      <c r="M66" s="111"/>
      <c r="N66" s="4"/>
      <c r="O66" s="113"/>
      <c r="P66" s="116"/>
      <c r="Q66" s="114"/>
      <c r="R66" s="114"/>
      <c r="S66" s="115"/>
      <c r="T66" s="116"/>
      <c r="U66" s="116"/>
      <c r="V66" s="116"/>
      <c r="W66" s="116"/>
      <c r="X66" s="116"/>
      <c r="Y66" s="117" t="s">
        <v>105</v>
      </c>
    </row>
    <row r="67" spans="1:25" ht="27.75" customHeight="1" thickBot="1">
      <c r="A67" s="410" t="s">
        <v>91</v>
      </c>
      <c r="B67" s="410"/>
      <c r="C67" s="410"/>
      <c r="D67" s="410"/>
      <c r="E67" s="410"/>
      <c r="F67" s="410"/>
      <c r="G67" s="410"/>
      <c r="H67" s="411"/>
      <c r="I67" s="412" t="s">
        <v>76</v>
      </c>
      <c r="J67" s="233" t="s">
        <v>77</v>
      </c>
      <c r="K67" s="18">
        <v>612</v>
      </c>
      <c r="L67" s="20">
        <f>L64-L68</f>
        <v>690</v>
      </c>
      <c r="M67" s="389"/>
      <c r="N67" s="78">
        <f>SUM(K67:L67)</f>
        <v>1302</v>
      </c>
      <c r="O67" s="18">
        <f>O64-O68</f>
        <v>480</v>
      </c>
      <c r="P67" s="20">
        <v>0</v>
      </c>
      <c r="Q67" s="20">
        <f>Q64-Q68</f>
        <v>528</v>
      </c>
      <c r="R67" s="20">
        <v>0</v>
      </c>
      <c r="S67" s="78">
        <f>O67+Q67</f>
        <v>1008</v>
      </c>
      <c r="T67" s="18">
        <v>306</v>
      </c>
      <c r="U67" s="20">
        <f>U64-U68</f>
        <v>156</v>
      </c>
      <c r="V67" s="20">
        <v>0</v>
      </c>
      <c r="W67" s="20">
        <v>0</v>
      </c>
      <c r="X67" s="20">
        <v>0</v>
      </c>
      <c r="Y67" s="78">
        <f>X67+W67+U67+T67</f>
        <v>462</v>
      </c>
    </row>
    <row r="68" spans="1:25" ht="15" customHeight="1" thickBot="1">
      <c r="A68" s="413" t="s">
        <v>95</v>
      </c>
      <c r="B68" s="413"/>
      <c r="C68" s="413"/>
      <c r="D68" s="413"/>
      <c r="E68" s="413"/>
      <c r="F68" s="413"/>
      <c r="G68" s="413"/>
      <c r="H68" s="413"/>
      <c r="I68" s="412"/>
      <c r="J68" s="234" t="s">
        <v>78</v>
      </c>
      <c r="K68" s="29">
        <v>0</v>
      </c>
      <c r="L68" s="32">
        <v>138</v>
      </c>
      <c r="M68" s="267"/>
      <c r="N68" s="80">
        <f>SUM(K68:L68)</f>
        <v>138</v>
      </c>
      <c r="O68" s="29">
        <v>96</v>
      </c>
      <c r="P68" s="32">
        <v>0</v>
      </c>
      <c r="Q68" s="32">
        <v>264</v>
      </c>
      <c r="R68" s="32">
        <v>0</v>
      </c>
      <c r="S68" s="80">
        <f>SUM(O68:R68)</f>
        <v>360</v>
      </c>
      <c r="T68" s="29">
        <v>306</v>
      </c>
      <c r="U68" s="32">
        <v>24</v>
      </c>
      <c r="V68" s="32">
        <v>0</v>
      </c>
      <c r="W68" s="32">
        <v>108</v>
      </c>
      <c r="X68" s="32">
        <v>0</v>
      </c>
      <c r="Y68" s="80">
        <f>SUM(T68:X68)</f>
        <v>438</v>
      </c>
    </row>
    <row r="69" spans="1:25" ht="17.25" customHeight="1" thickBot="1">
      <c r="A69" s="405" t="s">
        <v>94</v>
      </c>
      <c r="B69" s="406"/>
      <c r="C69" s="406"/>
      <c r="D69" s="406"/>
      <c r="E69" s="406"/>
      <c r="F69" s="406"/>
      <c r="G69" s="406"/>
      <c r="H69" s="407"/>
      <c r="I69" s="412"/>
      <c r="J69" s="234" t="s">
        <v>79</v>
      </c>
      <c r="K69" s="29">
        <v>0</v>
      </c>
      <c r="L69" s="32">
        <v>0</v>
      </c>
      <c r="M69" s="267"/>
      <c r="N69" s="80">
        <f>SUM(K69:L69)</f>
        <v>0</v>
      </c>
      <c r="O69" s="29">
        <v>0</v>
      </c>
      <c r="P69" s="32">
        <v>0</v>
      </c>
      <c r="Q69" s="32">
        <v>0</v>
      </c>
      <c r="R69" s="32">
        <v>0</v>
      </c>
      <c r="S69" s="80">
        <v>0</v>
      </c>
      <c r="T69" s="118">
        <v>0</v>
      </c>
      <c r="U69" s="254">
        <v>0</v>
      </c>
      <c r="V69" s="254">
        <v>0</v>
      </c>
      <c r="W69" s="32">
        <v>0</v>
      </c>
      <c r="X69" s="32">
        <v>468</v>
      </c>
      <c r="Y69" s="80">
        <f>X69+W69+U69+T69</f>
        <v>468</v>
      </c>
    </row>
    <row r="70" spans="1:25" ht="13.5" thickBot="1">
      <c r="A70" s="405"/>
      <c r="B70" s="406"/>
      <c r="C70" s="406"/>
      <c r="D70" s="406"/>
      <c r="E70" s="406"/>
      <c r="F70" s="406"/>
      <c r="G70" s="406"/>
      <c r="H70" s="407"/>
      <c r="I70" s="412"/>
      <c r="J70" s="234" t="s">
        <v>80</v>
      </c>
      <c r="K70" s="29">
        <v>0</v>
      </c>
      <c r="L70" s="32">
        <v>0</v>
      </c>
      <c r="M70" s="267"/>
      <c r="N70" s="80">
        <v>0</v>
      </c>
      <c r="O70" s="29">
        <v>2</v>
      </c>
      <c r="P70" s="32">
        <v>0</v>
      </c>
      <c r="Q70" s="32">
        <v>4</v>
      </c>
      <c r="R70" s="32">
        <v>0</v>
      </c>
      <c r="S70" s="80">
        <v>4</v>
      </c>
      <c r="T70" s="29">
        <v>2</v>
      </c>
      <c r="U70" s="254">
        <v>0</v>
      </c>
      <c r="V70" s="254">
        <v>0</v>
      </c>
      <c r="W70" s="32">
        <v>0</v>
      </c>
      <c r="X70" s="32">
        <v>0</v>
      </c>
      <c r="Y70" s="80">
        <v>2</v>
      </c>
    </row>
    <row r="71" spans="1:25" ht="17.25" customHeight="1" thickBot="1">
      <c r="A71" s="405"/>
      <c r="B71" s="406"/>
      <c r="C71" s="406"/>
      <c r="D71" s="406"/>
      <c r="E71" s="406"/>
      <c r="F71" s="406"/>
      <c r="G71" s="406"/>
      <c r="H71" s="407"/>
      <c r="I71" s="412"/>
      <c r="J71" s="234" t="s">
        <v>81</v>
      </c>
      <c r="K71" s="29">
        <v>0</v>
      </c>
      <c r="L71" s="32">
        <v>6</v>
      </c>
      <c r="M71" s="267"/>
      <c r="N71" s="80">
        <v>6</v>
      </c>
      <c r="O71" s="29">
        <v>0</v>
      </c>
      <c r="P71" s="32">
        <v>0</v>
      </c>
      <c r="Q71" s="32">
        <v>6</v>
      </c>
      <c r="R71" s="32">
        <v>0</v>
      </c>
      <c r="S71" s="80">
        <v>6</v>
      </c>
      <c r="T71" s="29">
        <v>7</v>
      </c>
      <c r="U71" s="254">
        <v>0</v>
      </c>
      <c r="V71" s="254">
        <v>0</v>
      </c>
      <c r="W71" s="32">
        <v>0</v>
      </c>
      <c r="X71" s="32">
        <v>0</v>
      </c>
      <c r="Y71" s="80">
        <v>7</v>
      </c>
    </row>
    <row r="72" spans="1:25" ht="12" customHeight="1" thickBot="1">
      <c r="A72" s="119"/>
      <c r="B72" s="120"/>
      <c r="C72" s="120"/>
      <c r="D72" s="120"/>
      <c r="E72" s="120"/>
      <c r="F72" s="120"/>
      <c r="G72" s="120"/>
      <c r="H72" s="121"/>
      <c r="I72" s="412"/>
      <c r="J72" s="122" t="s">
        <v>82</v>
      </c>
      <c r="K72" s="84">
        <v>4</v>
      </c>
      <c r="L72" s="36">
        <v>0</v>
      </c>
      <c r="M72" s="390"/>
      <c r="N72" s="86">
        <v>4</v>
      </c>
      <c r="O72" s="84">
        <v>3</v>
      </c>
      <c r="P72" s="36">
        <v>0</v>
      </c>
      <c r="Q72" s="36">
        <v>0</v>
      </c>
      <c r="R72" s="36">
        <v>0</v>
      </c>
      <c r="S72" s="86">
        <v>3</v>
      </c>
      <c r="T72" s="84">
        <v>0</v>
      </c>
      <c r="U72" s="260">
        <v>0</v>
      </c>
      <c r="V72" s="260">
        <v>0</v>
      </c>
      <c r="W72" s="36">
        <v>0</v>
      </c>
      <c r="X72" s="36">
        <v>0</v>
      </c>
      <c r="Y72" s="86">
        <v>0</v>
      </c>
    </row>
    <row r="74" ht="15.75">
      <c r="A74" s="205"/>
    </row>
    <row r="75" ht="15.75">
      <c r="A75" s="205"/>
    </row>
    <row r="76" ht="15.75">
      <c r="A76" s="205"/>
    </row>
    <row r="77" ht="15.75">
      <c r="A77" s="205"/>
    </row>
  </sheetData>
  <sheetProtection selectLockedCells="1" selectUnlockedCells="1"/>
  <mergeCells count="39">
    <mergeCell ref="A68:H68"/>
    <mergeCell ref="O3:S3"/>
    <mergeCell ref="K6:K7"/>
    <mergeCell ref="N4:N7"/>
    <mergeCell ref="G3:G7"/>
    <mergeCell ref="K4:K5"/>
    <mergeCell ref="H3:H7"/>
    <mergeCell ref="I3:J3"/>
    <mergeCell ref="O4:P5"/>
    <mergeCell ref="L4:M5"/>
    <mergeCell ref="A69:H71"/>
    <mergeCell ref="A64:B64"/>
    <mergeCell ref="Q6:R6"/>
    <mergeCell ref="S4:S7"/>
    <mergeCell ref="A3:A7"/>
    <mergeCell ref="B3:B7"/>
    <mergeCell ref="I4:I7"/>
    <mergeCell ref="J4:J7"/>
    <mergeCell ref="A67:H67"/>
    <mergeCell ref="I67:I72"/>
    <mergeCell ref="K3:N3"/>
    <mergeCell ref="T3:Y3"/>
    <mergeCell ref="L6:L7"/>
    <mergeCell ref="U4:X5"/>
    <mergeCell ref="U6:X6"/>
    <mergeCell ref="T6:T7"/>
    <mergeCell ref="T4:T5"/>
    <mergeCell ref="M6:M7"/>
    <mergeCell ref="O6:P6"/>
    <mergeCell ref="Q4:R5"/>
    <mergeCell ref="F3:F7"/>
    <mergeCell ref="A2:B2"/>
    <mergeCell ref="C2:E2"/>
    <mergeCell ref="C3:C7"/>
    <mergeCell ref="D3:D7"/>
    <mergeCell ref="E3:E7"/>
    <mergeCell ref="G2:J2"/>
    <mergeCell ref="K2:Y2"/>
    <mergeCell ref="Y4:Y7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НТПТИС</cp:lastModifiedBy>
  <cp:lastPrinted>2021-09-14T02:23:16Z</cp:lastPrinted>
  <dcterms:modified xsi:type="dcterms:W3CDTF">2022-03-19T07:32:23Z</dcterms:modified>
  <cp:category/>
  <cp:version/>
  <cp:contentType/>
  <cp:contentStatus/>
</cp:coreProperties>
</file>